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vmflub02\wydzialy\10_WA\Rok_2026\JRWA\2721\033_impreza_turystyczno-integracyjna\zapytanie_ofertowe_20260408\"/>
    </mc:Choice>
  </mc:AlternateContent>
  <xr:revisionPtr revIDLastSave="0" documentId="13_ncr:1_{30CAC185-C2D1-42D7-8EE1-F494FB91ECBB}" xr6:coauthVersionLast="47" xr6:coauthVersionMax="47" xr10:uidLastSave="{00000000-0000-0000-0000-000000000000}"/>
  <bookViews>
    <workbookView xWindow="-108" yWindow="-108" windowWidth="23256" windowHeight="13896" tabRatio="901" xr2:uid="{00000000-000D-0000-FFFF-FFFF00000000}"/>
  </bookViews>
  <sheets>
    <sheet name="kosztorys zapytania" sheetId="14" r:id="rId1"/>
    <sheet name="d1-01odebranieGości" sheetId="17" r:id="rId2"/>
    <sheet name="d1-02impreza" sheetId="3" r:id="rId3"/>
    <sheet name="d2-03Lublin" sheetId="10" r:id="rId4"/>
    <sheet name="d2-04ekpress" sheetId="8" r:id="rId5"/>
    <sheet name="d2-05wodnik" sheetId="5" r:id="rId6"/>
    <sheet name="d2-06jary" sheetId="4" r:id="rId7"/>
    <sheet name="d2-07nocJana" sheetId="6" r:id="rId8"/>
    <sheet name="d3-08Lublin" sheetId="15" r:id="rId9"/>
    <sheet name="d3-09jary" sheetId="16" r:id="rId10"/>
    <sheet name="d3-10rowery" sheetId="1" r:id="rId11"/>
    <sheet name="d3-11Nałęczów" sheetId="9" r:id="rId12"/>
    <sheet name="d3-121impreza" sheetId="7" r:id="rId13"/>
    <sheet name="d4-13odwiezienieGości" sheetId="18" r:id="rId14"/>
    <sheet name="14 catering" sheetId="13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13" i="1"/>
  <c r="G14" i="1"/>
  <c r="G15" i="1"/>
  <c r="I15" i="1" s="1"/>
  <c r="I19" i="6"/>
  <c r="G19" i="6"/>
  <c r="E30" i="14"/>
  <c r="I9" i="18"/>
  <c r="G9" i="18"/>
  <c r="G8" i="18"/>
  <c r="I8" i="18" s="1"/>
  <c r="I11" i="18" s="1"/>
  <c r="G9" i="17"/>
  <c r="I9" i="17" s="1"/>
  <c r="G8" i="17"/>
  <c r="G11" i="17" s="1"/>
  <c r="D9" i="14" s="1"/>
  <c r="G10" i="7"/>
  <c r="I10" i="7" s="1"/>
  <c r="G8" i="7"/>
  <c r="I8" i="7" s="1"/>
  <c r="G10" i="9"/>
  <c r="I10" i="9" s="1"/>
  <c r="G8" i="9"/>
  <c r="I8" i="9" s="1"/>
  <c r="G16" i="1"/>
  <c r="I16" i="1" s="1"/>
  <c r="G12" i="16"/>
  <c r="I12" i="16" s="1"/>
  <c r="G11" i="16"/>
  <c r="I11" i="16" s="1"/>
  <c r="G10" i="16"/>
  <c r="I10" i="16" s="1"/>
  <c r="G9" i="16"/>
  <c r="G8" i="16"/>
  <c r="I8" i="16" s="1"/>
  <c r="I14" i="15"/>
  <c r="G14" i="15"/>
  <c r="G13" i="15"/>
  <c r="I13" i="15" s="1"/>
  <c r="G12" i="15"/>
  <c r="I12" i="15" s="1"/>
  <c r="G11" i="15"/>
  <c r="I11" i="15" s="1"/>
  <c r="G10" i="15"/>
  <c r="I10" i="15" s="1"/>
  <c r="G9" i="15"/>
  <c r="I9" i="15" s="1"/>
  <c r="G8" i="15"/>
  <c r="I8" i="15" s="1"/>
  <c r="G20" i="6"/>
  <c r="I20" i="6" s="1"/>
  <c r="G18" i="6"/>
  <c r="I18" i="6" s="1"/>
  <c r="G8" i="6"/>
  <c r="I8" i="6" s="1"/>
  <c r="G12" i="4"/>
  <c r="I12" i="4" s="1"/>
  <c r="G13" i="5"/>
  <c r="I13" i="5" s="1"/>
  <c r="G8" i="8"/>
  <c r="G11" i="18" l="1"/>
  <c r="D30" i="14" s="1"/>
  <c r="I8" i="17"/>
  <c r="I11" i="17" s="1"/>
  <c r="E9" i="14" s="1"/>
  <c r="G14" i="16"/>
  <c r="D23" i="14" s="1"/>
  <c r="I9" i="16"/>
  <c r="I14" i="16" s="1"/>
  <c r="E23" i="14" s="1"/>
  <c r="I16" i="15"/>
  <c r="E22" i="14" s="1"/>
  <c r="G16" i="15"/>
  <c r="D22" i="14" s="1"/>
  <c r="G13" i="8" l="1"/>
  <c r="I13" i="8" s="1"/>
  <c r="G12" i="8"/>
  <c r="I12" i="8" s="1"/>
  <c r="G11" i="8"/>
  <c r="I11" i="8" s="1"/>
  <c r="G10" i="8"/>
  <c r="I10" i="8" s="1"/>
  <c r="G9" i="8"/>
  <c r="I9" i="8" s="1"/>
  <c r="I14" i="10"/>
  <c r="G14" i="10"/>
  <c r="G13" i="10"/>
  <c r="I13" i="10" s="1"/>
  <c r="G12" i="10"/>
  <c r="I12" i="10" s="1"/>
  <c r="G11" i="10"/>
  <c r="I11" i="10" s="1"/>
  <c r="G10" i="10"/>
  <c r="I10" i="10" s="1"/>
  <c r="G9" i="10"/>
  <c r="I9" i="10" s="1"/>
  <c r="G10" i="3"/>
  <c r="I10" i="3" s="1"/>
  <c r="G8" i="3"/>
  <c r="G9" i="3"/>
  <c r="G13" i="13"/>
  <c r="I13" i="13" s="1"/>
  <c r="G12" i="3" l="1"/>
  <c r="D10" i="14" s="1"/>
  <c r="G5" i="13"/>
  <c r="I5" i="13" s="1"/>
  <c r="G6" i="13"/>
  <c r="I6" i="13" s="1"/>
  <c r="G4" i="13"/>
  <c r="I4" i="13" s="1"/>
  <c r="G8" i="13" l="1"/>
  <c r="G10" i="13" s="1"/>
  <c r="G15" i="13" s="1"/>
  <c r="D34" i="14" s="1"/>
  <c r="I8" i="13"/>
  <c r="I10" i="13" s="1"/>
  <c r="I15" i="13" s="1"/>
  <c r="E34" i="14" s="1"/>
  <c r="G9" i="7"/>
  <c r="I9" i="7" s="1"/>
  <c r="I9" i="3"/>
  <c r="G9" i="9"/>
  <c r="I9" i="9" s="1"/>
  <c r="G8" i="10"/>
  <c r="I8" i="10" s="1"/>
  <c r="G14" i="6"/>
  <c r="I14" i="6" s="1"/>
  <c r="G16" i="6"/>
  <c r="I16" i="6" s="1"/>
  <c r="G15" i="6"/>
  <c r="I15" i="6" s="1"/>
  <c r="G12" i="6"/>
  <c r="I12" i="6" s="1"/>
  <c r="G17" i="6"/>
  <c r="I17" i="6" s="1"/>
  <c r="G13" i="6"/>
  <c r="I13" i="6" s="1"/>
  <c r="G11" i="6"/>
  <c r="G10" i="6"/>
  <c r="I10" i="6" s="1"/>
  <c r="G9" i="6"/>
  <c r="I9" i="6" l="1"/>
  <c r="G22" i="6"/>
  <c r="D18" i="14" s="1"/>
  <c r="I8" i="8"/>
  <c r="I15" i="8" s="1"/>
  <c r="E15" i="14" s="1"/>
  <c r="G15" i="8"/>
  <c r="D15" i="14" s="1"/>
  <c r="G16" i="10"/>
  <c r="D14" i="14" s="1"/>
  <c r="G12" i="9"/>
  <c r="D25" i="14" s="1"/>
  <c r="I12" i="9"/>
  <c r="E25" i="14" s="1"/>
  <c r="I16" i="10"/>
  <c r="E14" i="14" s="1"/>
  <c r="I12" i="7"/>
  <c r="E26" i="14" s="1"/>
  <c r="G12" i="7"/>
  <c r="D26" i="14" s="1"/>
  <c r="I11" i="6"/>
  <c r="G12" i="5"/>
  <c r="I12" i="5" s="1"/>
  <c r="G11" i="5"/>
  <c r="I11" i="5" s="1"/>
  <c r="G10" i="5"/>
  <c r="I10" i="5" s="1"/>
  <c r="G9" i="5"/>
  <c r="I9" i="5" s="1"/>
  <c r="G8" i="5"/>
  <c r="I8" i="5" s="1"/>
  <c r="G11" i="4"/>
  <c r="I11" i="4" s="1"/>
  <c r="G9" i="4"/>
  <c r="I9" i="4" s="1"/>
  <c r="G10" i="4"/>
  <c r="I10" i="4" s="1"/>
  <c r="G8" i="4"/>
  <c r="I8" i="4" s="1"/>
  <c r="I9" i="1"/>
  <c r="I10" i="1"/>
  <c r="I11" i="1"/>
  <c r="I12" i="1"/>
  <c r="I13" i="1"/>
  <c r="I14" i="1"/>
  <c r="I8" i="1"/>
  <c r="I22" i="6" l="1"/>
  <c r="E18" i="14" s="1"/>
  <c r="I8" i="3"/>
  <c r="I12" i="3" s="1"/>
  <c r="E10" i="14" s="1"/>
  <c r="I15" i="5"/>
  <c r="E16" i="14" s="1"/>
  <c r="G15" i="5"/>
  <c r="D16" i="14" s="1"/>
  <c r="I14" i="4"/>
  <c r="E17" i="14" s="1"/>
  <c r="G14" i="4"/>
  <c r="D17" i="14" s="1"/>
  <c r="I18" i="1"/>
  <c r="E24" i="14" s="1"/>
  <c r="G18" i="1"/>
  <c r="D24" i="14" s="1"/>
  <c r="D39" i="14" l="1"/>
  <c r="E39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F33536A3-BA58-48F7-8187-4782467686B1}">
      <text>
        <r>
          <rPr>
            <b/>
            <sz val="9"/>
            <color indexed="81"/>
            <rFont val="Tahoma"/>
            <family val="2"/>
            <charset val="238"/>
          </rPr>
          <t>Rzepecki Marcin:</t>
        </r>
        <r>
          <rPr>
            <sz val="9"/>
            <color indexed="81"/>
            <rFont val="Tahoma"/>
            <family val="2"/>
            <charset val="238"/>
          </rPr>
          <t xml:space="preserve">
Proszę samodzielnie określić wysokość stawki podatku VAT.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1D5512AC-BB51-4BD9-AF15-EE724DDB0EE5}">
      <text>
        <r>
          <rPr>
            <b/>
            <sz val="9"/>
            <color indexed="81"/>
            <rFont val="Tahoma"/>
            <family val="2"/>
            <charset val="238"/>
          </rPr>
          <t>Rzepecki Marcin:</t>
        </r>
        <r>
          <rPr>
            <sz val="9"/>
            <color indexed="81"/>
            <rFont val="Tahoma"/>
            <family val="2"/>
            <charset val="238"/>
          </rPr>
          <t xml:space="preserve">
Proszę samodzielnie określić wysokość stawki podatku VAT.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743F4DE8-3DB9-4049-A906-205BC3E0DD2A}">
      <text>
        <r>
          <rPr>
            <b/>
            <sz val="9"/>
            <color indexed="81"/>
            <rFont val="Tahoma"/>
            <family val="2"/>
            <charset val="238"/>
          </rPr>
          <t>Rzepecki Marcin:</t>
        </r>
        <r>
          <rPr>
            <sz val="9"/>
            <color indexed="81"/>
            <rFont val="Tahoma"/>
            <family val="2"/>
            <charset val="238"/>
          </rPr>
          <t xml:space="preserve">
Proszę samodzielnie określić wysokość stawki podatku VAT.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30134D8A-871E-4960-9520-291E08A28E19}">
      <text>
        <r>
          <rPr>
            <b/>
            <sz val="9"/>
            <color indexed="81"/>
            <rFont val="Tahoma"/>
            <family val="2"/>
            <charset val="238"/>
          </rPr>
          <t>Rzepecki Marcin:</t>
        </r>
        <r>
          <rPr>
            <sz val="9"/>
            <color indexed="81"/>
            <rFont val="Tahoma"/>
            <family val="2"/>
            <charset val="238"/>
          </rPr>
          <t xml:space="preserve">
Proszę samodzielnie określić wysokość stawki podatku VAT.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CAED81B4-CD37-4D54-95AB-28231A4589E4}">
      <text>
        <r>
          <rPr>
            <b/>
            <sz val="9"/>
            <color indexed="81"/>
            <rFont val="Tahoma"/>
            <family val="2"/>
            <charset val="238"/>
          </rPr>
          <t>Rzepecki Marcin:</t>
        </r>
        <r>
          <rPr>
            <sz val="9"/>
            <color indexed="81"/>
            <rFont val="Tahoma"/>
            <family val="2"/>
            <charset val="238"/>
          </rPr>
          <t xml:space="preserve">
Proszę samodzielnie określić wysokość stawki podatku VAT.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E335DECE-BDB2-48B1-A540-1765E2EA7B58}">
      <text>
        <r>
          <rPr>
            <b/>
            <sz val="9"/>
            <color indexed="81"/>
            <rFont val="Tahoma"/>
            <family val="2"/>
            <charset val="238"/>
          </rPr>
          <t>Rzepecki Marcin:</t>
        </r>
        <r>
          <rPr>
            <sz val="9"/>
            <color indexed="81"/>
            <rFont val="Tahoma"/>
            <family val="2"/>
            <charset val="238"/>
          </rPr>
          <t xml:space="preserve">
Proszę samodzielnie określić wysokość stawki podatku VAT.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G8" authorId="0" shapeId="0" xr:uid="{11D31D50-12E9-41A0-B994-6E255F8DCC3B}">
      <text>
        <r>
          <rPr>
            <b/>
            <sz val="9"/>
            <color indexed="81"/>
            <rFont val="Tahoma"/>
            <family val="2"/>
            <charset val="238"/>
          </rPr>
          <t>Rzepecki Marcin:</t>
        </r>
        <r>
          <rPr>
            <sz val="9"/>
            <color indexed="81"/>
            <rFont val="Tahoma"/>
            <family val="2"/>
            <charset val="238"/>
          </rPr>
          <t xml:space="preserve">
Proszę samodzielnie określić wysokość stawki podatku VAT.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6942310A-5DE2-4B94-A5C5-EB7BFE66E763}">
      <text>
        <r>
          <rPr>
            <b/>
            <sz val="9"/>
            <color indexed="81"/>
            <rFont val="Tahoma"/>
            <charset val="1"/>
          </rPr>
          <t>Rzepecki Marcin:</t>
        </r>
        <r>
          <rPr>
            <sz val="9"/>
            <color indexed="81"/>
            <rFont val="Tahoma"/>
            <charset val="1"/>
          </rPr>
          <t xml:space="preserve">
Proszę samodzielnie określić wysokość stawki podatku VAT.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41D316DF-FA6C-4F7C-BFC1-307E28503A42}">
      <text>
        <r>
          <rPr>
            <b/>
            <sz val="9"/>
            <color indexed="81"/>
            <rFont val="Tahoma"/>
            <charset val="1"/>
          </rPr>
          <t>Rzepecki Marcin:</t>
        </r>
        <r>
          <rPr>
            <sz val="9"/>
            <color indexed="81"/>
            <rFont val="Tahoma"/>
            <charset val="1"/>
          </rPr>
          <t xml:space="preserve">
Proszę samodzielnie określić wysokość stawki podatku VAT.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05E5EA1A-DA74-4F41-A2A7-E4BBE7E3CA53}">
      <text>
        <r>
          <rPr>
            <b/>
            <sz val="9"/>
            <color indexed="81"/>
            <rFont val="Tahoma"/>
            <charset val="1"/>
          </rPr>
          <t>Rzepecki Marcin:</t>
        </r>
        <r>
          <rPr>
            <sz val="9"/>
            <color indexed="81"/>
            <rFont val="Tahoma"/>
            <charset val="1"/>
          </rPr>
          <t xml:space="preserve">
Proszę samodzielnie określić wysokość stawki podatku VAT.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06E8434F-4FBA-4C66-9F3D-3865BC4E4C1F}">
      <text>
        <r>
          <rPr>
            <b/>
            <sz val="9"/>
            <color indexed="81"/>
            <rFont val="Tahoma"/>
            <charset val="1"/>
          </rPr>
          <t>Rzepecki Marcin:</t>
        </r>
        <r>
          <rPr>
            <sz val="9"/>
            <color indexed="81"/>
            <rFont val="Tahoma"/>
            <charset val="1"/>
          </rPr>
          <t xml:space="preserve">
Proszę samodzielnie określić wysokość stawki podatku VAT.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BDB4D40D-F6E0-476D-A848-D2353D46AC2D}">
      <text>
        <r>
          <rPr>
            <b/>
            <sz val="9"/>
            <color indexed="81"/>
            <rFont val="Tahoma"/>
            <charset val="1"/>
          </rPr>
          <t>Rzepecki Marcin:</t>
        </r>
        <r>
          <rPr>
            <sz val="9"/>
            <color indexed="81"/>
            <rFont val="Tahoma"/>
            <charset val="1"/>
          </rPr>
          <t xml:space="preserve">
Proszę samodzielnie określić wysokość stawki podatku VAT.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8" authorId="0" shapeId="0" xr:uid="{DD1059A2-8FAA-41D4-960D-03F6343234D6}">
      <text>
        <r>
          <rPr>
            <b/>
            <sz val="9"/>
            <color indexed="81"/>
            <rFont val="Tahoma"/>
            <charset val="1"/>
          </rPr>
          <t>Rzepecki Marcin:</t>
        </r>
        <r>
          <rPr>
            <sz val="9"/>
            <color indexed="81"/>
            <rFont val="Tahoma"/>
            <charset val="1"/>
          </rPr>
          <t xml:space="preserve">
Proszę samodzielnie określić wysokość stawki podatku VAT.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Rzepecki Marcin</author>
  </authors>
  <commentList>
    <comment ref="H4" authorId="0" shapeId="0" xr:uid="{451417E9-88D0-48E8-8AF1-858054E0DFF8}">
      <text>
        <r>
          <rPr>
            <b/>
            <sz val="9"/>
            <color indexed="81"/>
            <rFont val="Tahoma"/>
            <charset val="1"/>
          </rPr>
          <t>Rzepecki Marcin:</t>
        </r>
        <r>
          <rPr>
            <sz val="9"/>
            <color indexed="81"/>
            <rFont val="Tahoma"/>
            <charset val="1"/>
          </rPr>
          <t xml:space="preserve">
Proszę samodzielnie określić wysokość stawki podatku VAT.</t>
        </r>
      </text>
    </comment>
  </commentList>
</comments>
</file>

<file path=xl/sharedStrings.xml><?xml version="1.0" encoding="utf-8"?>
<sst xmlns="http://schemas.openxmlformats.org/spreadsheetml/2006/main" count="344" uniqueCount="125">
  <si>
    <t>Kategoria</t>
  </si>
  <si>
    <t>Pozycja kosztowa</t>
  </si>
  <si>
    <t>Jednostka</t>
  </si>
  <si>
    <t>Ilość</t>
  </si>
  <si>
    <t>Cena jedn.</t>
  </si>
  <si>
    <t>Uwagi / Wymagania techniczne</t>
  </si>
  <si>
    <t>szt.</t>
  </si>
  <si>
    <t>Paliwo / Kilometrówka (Service Car)</t>
  </si>
  <si>
    <t>Pakiety prowiantowe (Lunchbox)</t>
  </si>
  <si>
    <t>zest.</t>
  </si>
  <si>
    <t>Bilety na Górę Trzech Krzyży</t>
  </si>
  <si>
    <t>os.</t>
  </si>
  <si>
    <t>Lublin - miasto z historią</t>
  </si>
  <si>
    <t>Opolski Orient Express</t>
  </si>
  <si>
    <t>Dzień wodnika</t>
  </si>
  <si>
    <t>Kazimierskie jary</t>
  </si>
  <si>
    <t>Lessowo-szosowy rajd rowerowy</t>
  </si>
  <si>
    <t>Zatrzymaj czas w Nałęczowie</t>
  </si>
  <si>
    <t>netto</t>
  </si>
  <si>
    <t>brutto</t>
  </si>
  <si>
    <t>suma (PLN):</t>
  </si>
  <si>
    <t>ubezpieczenie NNW dla 160 osób na 2 dni</t>
  </si>
  <si>
    <t>Samochód wsparcia technicznego z kierowcą</t>
  </si>
  <si>
    <t>Wartość netto</t>
  </si>
  <si>
    <t>Wartość brutto</t>
  </si>
  <si>
    <t>Sprawdzenie trasy na 2-3 dni przed rajdem (opcjonalnie)</t>
  </si>
  <si>
    <t>Stawka VAT</t>
  </si>
  <si>
    <t>opłata klimatyczna (150 osób / 3 doby)</t>
  </si>
  <si>
    <t>Park Miliona Róż</t>
  </si>
  <si>
    <t xml:space="preserve">                        </t>
  </si>
  <si>
    <t>Kajaki 2 os.</t>
  </si>
  <si>
    <t>Osoba prowadząca</t>
  </si>
  <si>
    <t>Transport kajaków</t>
  </si>
  <si>
    <t>Rejs statkiem</t>
  </si>
  <si>
    <t>napoje</t>
  </si>
  <si>
    <t>toalety przenośne</t>
  </si>
  <si>
    <t>wynagrodzenie wykonawcy</t>
  </si>
  <si>
    <t>Muzeum Cebularza</t>
  </si>
  <si>
    <t>grupa</t>
  </si>
  <si>
    <t>zwiedzanie Nałęczowa z przewodnikiem</t>
  </si>
  <si>
    <t>fotobudka (cały wieczór)</t>
  </si>
  <si>
    <t>baton energatyczny/proteinowy</t>
  </si>
  <si>
    <t>2 kanapki na osobę.</t>
  </si>
  <si>
    <t>catering</t>
  </si>
  <si>
    <t>drugi dzień</t>
  </si>
  <si>
    <t>Napój izotoniczny (0,7 l) tylko rowery</t>
  </si>
  <si>
    <t>łącznie</t>
  </si>
  <si>
    <t>Kosztorys zapytania ofertowego</t>
  </si>
  <si>
    <t>Animacja i sala do obiadokolacji</t>
  </si>
  <si>
    <t>Lp.</t>
  </si>
  <si>
    <t>inna pozycja</t>
  </si>
  <si>
    <t>załącznik do formularza ofertowego</t>
  </si>
  <si>
    <t>Dzień 1</t>
  </si>
  <si>
    <t>DJ</t>
  </si>
  <si>
    <t>Przewodnik PPTK, zwiedzanie Stare Miasto i Plac Litewski</t>
  </si>
  <si>
    <t>Przewodnik Zamek (ekspozycje stałe, kaplica, wieża zamkowa)</t>
  </si>
  <si>
    <t>Bilety Zamek (ekspozycje stałe, kaplica, wieża zamkowa)</t>
  </si>
  <si>
    <t>Podziemia Browaru Perła</t>
  </si>
  <si>
    <t>Rejs statkiem 1h</t>
  </si>
  <si>
    <t>usł.</t>
  </si>
  <si>
    <t>Wynajem autokaru/busa, przewóz 50 osób (Nałęczów - Szczekarkowa Kolonia i Kazimierz - Nałęczów)</t>
  </si>
  <si>
    <t>Noc świętojańska</t>
  </si>
  <si>
    <t>Wynajem autokaru/busa, przewóz 150 osób (Nałęczów - Lublin i Lublin - Nałęczów)</t>
  </si>
  <si>
    <t>Wynajęcie Remizy z Bedlna w Muzeum Wsi Lubelskiej</t>
  </si>
  <si>
    <t>godz.</t>
  </si>
  <si>
    <t>wiejski stół z przekąskami mięsnymi i wegetariańskimi</t>
  </si>
  <si>
    <t>klimatyczne oświetlenie remizy</t>
  </si>
  <si>
    <t>namiot do wiejskiego stołu</t>
  </si>
  <si>
    <t>Przedstawienie Willa Św. Jana</t>
  </si>
  <si>
    <t>Transport grupy teatralnej Hańsk</t>
  </si>
  <si>
    <t>Dzień 2</t>
  </si>
  <si>
    <t>Lublin - miasto z historią, dzień 2</t>
  </si>
  <si>
    <t>Kazimierskie jary, dzień 2</t>
  </si>
  <si>
    <t>Wypożyczenie rowerów elektrycznych</t>
  </si>
  <si>
    <t>Wypożyczenie rowerów trekkingowych/górskich (w tym 1 zapas)</t>
  </si>
  <si>
    <t>Wypożyczenie kasków rowerowych</t>
  </si>
  <si>
    <t>Transport rowerów do i z hotelu w Nałęczowie</t>
  </si>
  <si>
    <t>Impreza kończąca</t>
  </si>
  <si>
    <t>Pozostałe</t>
  </si>
  <si>
    <t>Impreza 18 czerwca 2026, Lux Sfera - klubokawiarnia, dzień 1</t>
  </si>
  <si>
    <t>Opolski Orient Express, dzień 2</t>
  </si>
  <si>
    <t>Dzień wodnika, dzień 2</t>
  </si>
  <si>
    <t>Impreza 19 czerwca 2026, Noc świętojańska, dzień 2</t>
  </si>
  <si>
    <t>Lublin - miasto z historią, dzień 3</t>
  </si>
  <si>
    <t>Kazimierskie jary, dzień 3</t>
  </si>
  <si>
    <t>Lessowo-szosowy rajd rowerowy, dzień 3</t>
  </si>
  <si>
    <t>Zatrzymaj czas w Nałęczowie, dzień 3</t>
  </si>
  <si>
    <t>Impreza 20 czerwca 2026, Sala Harmonii, dzień 3</t>
  </si>
  <si>
    <t>Dzień 3</t>
  </si>
  <si>
    <t>Odebranie gości z PKP</t>
  </si>
  <si>
    <t>Dzień 4</t>
  </si>
  <si>
    <t>Odwiezienie gości z PKP</t>
  </si>
  <si>
    <t>Odebranie gości, dzień 1</t>
  </si>
  <si>
    <t>Odbieranie gości z dworca PKP i przewożenie do hotelu Arche</t>
  </si>
  <si>
    <t>Odwiezienie gości, dzień 4</t>
  </si>
  <si>
    <t>Odwiezienie gości z hotelu Arche na dworzec PKP</t>
  </si>
  <si>
    <t>Kapela Dąbrowicka</t>
  </si>
  <si>
    <t>ognisko na 100 osób (2 szt. po 3 h)</t>
  </si>
  <si>
    <t>Sprzatanie miejsc apo zakończeniu imprezy</t>
  </si>
  <si>
    <t>Woda mineralna (1 l)</t>
  </si>
  <si>
    <t>Wynajem autokaru/busa, przewóz 24 osób (Nałęczów - Lublin i Lublin - Nałęczów)</t>
  </si>
  <si>
    <t>Wynajem autokaru/busa, przewóz 52 osób (Nałęczów - Karczmiska - Kazimierz - Nałęczów)</t>
  </si>
  <si>
    <t>Przejazd koleją wąskotorową (52 osoby)</t>
  </si>
  <si>
    <t>Przejazd drezynami (52 osoby)</t>
  </si>
  <si>
    <t>Wynajem autokaru/busa, przewóz 27 osób (Nałęczów - Bochotnica i Kazimierz - Nałęczów)</t>
  </si>
  <si>
    <t>Wynajem autokaru/busa, przewóz 44 osób (Nałęczów - Lublin i Lublin - Nałęczów)</t>
  </si>
  <si>
    <t>Wynajem autokaru/busa, przewóz 37 osób (Nałęczów - Bochotnica i Kazimierz - Nałęczów)</t>
  </si>
  <si>
    <t>zajęcia z jogi śmiechu (27 osób)</t>
  </si>
  <si>
    <t>Iluzjonista</t>
  </si>
  <si>
    <t>do wypełnienia</t>
  </si>
  <si>
    <t>należy wypełnić d4-14</t>
  </si>
  <si>
    <t>należy wypelnić d4-13</t>
  </si>
  <si>
    <t>należy wypelnić d3-12</t>
  </si>
  <si>
    <t>należy wypelnić d3-11</t>
  </si>
  <si>
    <t>należy wypelnić d3-8</t>
  </si>
  <si>
    <t>należy wypelnić d3-9</t>
  </si>
  <si>
    <t>należy wypelnić d3-10</t>
  </si>
  <si>
    <t>należy wypelnić d2-3</t>
  </si>
  <si>
    <t>należy wypelnić d3-4</t>
  </si>
  <si>
    <t>należy wypelnić d3-5</t>
  </si>
  <si>
    <t>należy wypelnić d3-6</t>
  </si>
  <si>
    <t>należy wypelnić d3-7</t>
  </si>
  <si>
    <t>należy wypelnić d1-1</t>
  </si>
  <si>
    <t>należy wypelnić d1-2</t>
  </si>
  <si>
    <t>Załącznik nr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</si>
</sst>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rgb="FF000000"/>
      <name val="Arial"/>
      <family val="2"/>
      <charset val="238"/>
      <scheme val="minor"/>
    </font>
    <font>
      <sz val="10"/>
      <color rgb="FF000000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  <font>
      <b/>
      <sz val="10"/>
      <color theme="0"/>
      <name val="Arial"/>
      <family val="2"/>
      <charset val="238"/>
      <scheme val="minor"/>
    </font>
    <font>
      <u/>
      <sz val="10"/>
      <color theme="10"/>
      <name val="Arial"/>
      <scheme val="minor"/>
    </font>
    <font>
      <sz val="10"/>
      <color rgb="FFFF0000"/>
      <name val="Arial"/>
      <family val="2"/>
      <charset val="238"/>
      <scheme val="minor"/>
    </font>
    <font>
      <sz val="9"/>
      <color rgb="FF0D2438"/>
      <name val="Arial"/>
      <family val="2"/>
      <charset val="238"/>
      <scheme val="minor"/>
    </font>
    <font>
      <sz val="10"/>
      <color theme="0" tint="-0.249977111117893"/>
      <name val="Arial"/>
      <family val="2"/>
      <charset val="238"/>
      <scheme val="minor"/>
    </font>
    <font>
      <sz val="10"/>
      <name val="Arial"/>
      <family val="2"/>
      <charset val="238"/>
      <scheme val="minor"/>
    </font>
    <font>
      <b/>
      <sz val="10"/>
      <name val="Arial"/>
      <family val="2"/>
      <charset val="238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7">
    <xf numFmtId="0" fontId="0" fillId="0" borderId="0" xfId="0" applyFont="1" applyAlignment="1"/>
    <xf numFmtId="0" fontId="1" fillId="0" borderId="0" xfId="0" applyFont="1" applyAlignment="1"/>
    <xf numFmtId="4" fontId="0" fillId="0" borderId="0" xfId="0" applyNumberFormat="1" applyFont="1" applyAlignment="1"/>
    <xf numFmtId="4" fontId="2" fillId="0" borderId="0" xfId="0" applyNumberFormat="1" applyFont="1" applyAlignment="1"/>
    <xf numFmtId="0" fontId="3" fillId="0" borderId="0" xfId="0" applyFont="1" applyAlignment="1"/>
    <xf numFmtId="0" fontId="4" fillId="0" borderId="0" xfId="0" applyFont="1" applyAlignment="1"/>
    <xf numFmtId="0" fontId="3" fillId="0" borderId="0" xfId="0" applyFont="1" applyAlignment="1">
      <alignment horizontal="left"/>
    </xf>
    <xf numFmtId="4" fontId="5" fillId="2" borderId="0" xfId="0" applyNumberFormat="1" applyFont="1" applyFill="1" applyAlignment="1"/>
    <xf numFmtId="0" fontId="6" fillId="0" borderId="0" xfId="1" applyAlignment="1"/>
    <xf numFmtId="0" fontId="7" fillId="0" borderId="0" xfId="0" applyFont="1" applyAlignment="1"/>
    <xf numFmtId="4" fontId="1" fillId="0" borderId="0" xfId="0" applyNumberFormat="1" applyFont="1" applyAlignment="1"/>
    <xf numFmtId="0" fontId="8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4" fontId="10" fillId="0" borderId="0" xfId="0" applyNumberFormat="1" applyFont="1" applyAlignment="1"/>
    <xf numFmtId="0" fontId="2" fillId="0" borderId="0" xfId="0" applyFont="1" applyAlignment="1"/>
    <xf numFmtId="0" fontId="3" fillId="0" borderId="0" xfId="0" applyFont="1" applyAlignment="1">
      <alignment horizontal="right"/>
    </xf>
    <xf numFmtId="4" fontId="3" fillId="0" borderId="0" xfId="0" applyNumberFormat="1" applyFont="1" applyAlignment="1"/>
    <xf numFmtId="0" fontId="1" fillId="0" borderId="1" xfId="0" applyFont="1" applyBorder="1" applyAlignment="1"/>
    <xf numFmtId="0" fontId="4" fillId="0" borderId="1" xfId="0" applyFont="1" applyBorder="1" applyAlignment="1"/>
    <xf numFmtId="4" fontId="2" fillId="3" borderId="0" xfId="0" applyNumberFormat="1" applyFont="1" applyFill="1" applyAlignment="1"/>
    <xf numFmtId="0" fontId="1" fillId="0" borderId="0" xfId="0" applyFont="1" applyAlignment="1">
      <alignment wrapText="1"/>
    </xf>
    <xf numFmtId="4" fontId="4" fillId="0" borderId="0" xfId="0" applyNumberFormat="1" applyFont="1" applyAlignment="1"/>
    <xf numFmtId="0" fontId="4" fillId="0" borderId="0" xfId="0" applyFont="1" applyAlignment="1">
      <alignment wrapText="1"/>
    </xf>
    <xf numFmtId="0" fontId="4" fillId="0" borderId="0" xfId="0" applyFont="1" applyFill="1" applyBorder="1" applyAlignment="1"/>
    <xf numFmtId="0" fontId="2" fillId="0" borderId="0" xfId="0" applyFont="1" applyAlignment="1">
      <alignment horizontal="right"/>
    </xf>
    <xf numFmtId="0" fontId="11" fillId="0" borderId="0" xfId="0" applyFont="1" applyAlignment="1"/>
    <xf numFmtId="0" fontId="0" fillId="0" borderId="0" xfId="0" applyFont="1" applyAlignment="1">
      <alignment horizontal="right"/>
    </xf>
    <xf numFmtId="4" fontId="0" fillId="4" borderId="0" xfId="0" applyNumberFormat="1" applyFont="1" applyFill="1" applyAlignment="1"/>
    <xf numFmtId="4" fontId="10" fillId="4" borderId="0" xfId="0" applyNumberFormat="1" applyFont="1" applyFill="1" applyAlignment="1"/>
    <xf numFmtId="4" fontId="1" fillId="4" borderId="0" xfId="0" applyNumberFormat="1" applyFont="1" applyFill="1" applyAlignment="1"/>
    <xf numFmtId="4" fontId="0" fillId="5" borderId="0" xfId="0" applyNumberFormat="1" applyFont="1" applyFill="1" applyAlignment="1"/>
    <xf numFmtId="4" fontId="0" fillId="6" borderId="0" xfId="0" applyNumberFormat="1" applyFont="1" applyFill="1" applyAlignment="1"/>
    <xf numFmtId="4" fontId="3" fillId="5" borderId="0" xfId="0" applyNumberFormat="1" applyFont="1" applyFill="1" applyAlignment="1"/>
    <xf numFmtId="4" fontId="4" fillId="4" borderId="0" xfId="0" applyNumberFormat="1" applyFont="1" applyFill="1" applyAlignment="1"/>
    <xf numFmtId="0" fontId="3" fillId="0" borderId="0" xfId="0" applyFont="1" applyAlignment="1">
      <alignment horizontal="right"/>
    </xf>
    <xf numFmtId="0" fontId="0" fillId="0" borderId="0" xfId="0" applyFont="1" applyAlignment="1">
      <alignment horizontal="right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9993B-2354-4DE1-A0BA-693421169869}">
  <dimension ref="B2:H39"/>
  <sheetViews>
    <sheetView tabSelected="1" workbookViewId="0">
      <selection activeCell="C5" sqref="C5"/>
    </sheetView>
  </sheetViews>
  <sheetFormatPr defaultRowHeight="13.2" x14ac:dyDescent="0.25"/>
  <cols>
    <col min="1" max="2" width="5.6640625" customWidth="1"/>
    <col min="3" max="3" width="40.6640625" customWidth="1"/>
    <col min="4" max="5" width="10.6640625" customWidth="1"/>
  </cols>
  <sheetData>
    <row r="2" spans="2:8" x14ac:dyDescent="0.25">
      <c r="H2" s="27" t="s">
        <v>124</v>
      </c>
    </row>
    <row r="3" spans="2:8" x14ac:dyDescent="0.25">
      <c r="C3" s="4" t="s">
        <v>47</v>
      </c>
    </row>
    <row r="4" spans="2:8" x14ac:dyDescent="0.25">
      <c r="C4" t="s">
        <v>51</v>
      </c>
      <c r="D4" s="4"/>
      <c r="E4" s="4"/>
    </row>
    <row r="5" spans="2:8" x14ac:dyDescent="0.25">
      <c r="D5" s="4"/>
      <c r="E5" s="4"/>
    </row>
    <row r="6" spans="2:8" x14ac:dyDescent="0.25">
      <c r="C6" s="4"/>
      <c r="D6" s="4" t="s">
        <v>18</v>
      </c>
      <c r="E6" s="4" t="s">
        <v>19</v>
      </c>
    </row>
    <row r="7" spans="2:8" x14ac:dyDescent="0.25">
      <c r="C7" s="4" t="s">
        <v>52</v>
      </c>
      <c r="D7" s="4"/>
      <c r="E7" s="4"/>
    </row>
    <row r="8" spans="2:8" x14ac:dyDescent="0.25">
      <c r="C8" s="4"/>
      <c r="D8" s="4"/>
      <c r="E8" s="4"/>
    </row>
    <row r="9" spans="2:8" x14ac:dyDescent="0.25">
      <c r="B9">
        <v>1</v>
      </c>
      <c r="C9" s="4" t="s">
        <v>89</v>
      </c>
      <c r="D9" s="33">
        <f>'d1-01odebranieGości'!G11</f>
        <v>0</v>
      </c>
      <c r="E9" s="33">
        <f>'d1-01odebranieGości'!I11</f>
        <v>0</v>
      </c>
      <c r="G9" s="4" t="s">
        <v>122</v>
      </c>
    </row>
    <row r="10" spans="2:8" x14ac:dyDescent="0.25">
      <c r="B10">
        <v>2</v>
      </c>
      <c r="C10" s="4" t="s">
        <v>48</v>
      </c>
      <c r="D10" s="33">
        <f>'d1-02impreza'!G12</f>
        <v>0</v>
      </c>
      <c r="E10" s="33">
        <f>'d1-02impreza'!I12</f>
        <v>0</v>
      </c>
      <c r="G10" s="4" t="s">
        <v>123</v>
      </c>
    </row>
    <row r="11" spans="2:8" x14ac:dyDescent="0.25">
      <c r="C11" s="4"/>
      <c r="D11" s="4"/>
      <c r="E11" s="4"/>
    </row>
    <row r="12" spans="2:8" x14ac:dyDescent="0.25">
      <c r="C12" s="4" t="s">
        <v>70</v>
      </c>
      <c r="D12" s="4"/>
      <c r="E12" s="4"/>
    </row>
    <row r="13" spans="2:8" x14ac:dyDescent="0.25">
      <c r="C13" s="4"/>
      <c r="D13" s="4"/>
      <c r="E13" s="4"/>
    </row>
    <row r="14" spans="2:8" x14ac:dyDescent="0.25">
      <c r="B14">
        <v>3</v>
      </c>
      <c r="C14" t="s">
        <v>12</v>
      </c>
      <c r="D14" s="33">
        <f>'d2-03Lublin'!G16</f>
        <v>0</v>
      </c>
      <c r="E14" s="33">
        <f>'d2-03Lublin'!I16</f>
        <v>0</v>
      </c>
      <c r="G14" s="4" t="s">
        <v>117</v>
      </c>
    </row>
    <row r="15" spans="2:8" x14ac:dyDescent="0.25">
      <c r="B15">
        <v>4</v>
      </c>
      <c r="C15" t="s">
        <v>13</v>
      </c>
      <c r="D15" s="33">
        <f>'d2-04ekpress'!G15</f>
        <v>0</v>
      </c>
      <c r="E15" s="33">
        <f>'d2-04ekpress'!I15</f>
        <v>0</v>
      </c>
      <c r="G15" s="4" t="s">
        <v>118</v>
      </c>
    </row>
    <row r="16" spans="2:8" x14ac:dyDescent="0.25">
      <c r="B16">
        <v>5</v>
      </c>
      <c r="C16" t="s">
        <v>14</v>
      </c>
      <c r="D16" s="33">
        <f>'d2-05wodnik'!G15</f>
        <v>0</v>
      </c>
      <c r="E16" s="33">
        <f>'d2-05wodnik'!I15</f>
        <v>0</v>
      </c>
      <c r="G16" s="4" t="s">
        <v>119</v>
      </c>
    </row>
    <row r="17" spans="2:7" x14ac:dyDescent="0.25">
      <c r="B17">
        <v>6</v>
      </c>
      <c r="C17" t="s">
        <v>15</v>
      </c>
      <c r="D17" s="31">
        <f>'d2-06jary'!G14</f>
        <v>0</v>
      </c>
      <c r="E17" s="31">
        <f>'d2-06jary'!I14</f>
        <v>0</v>
      </c>
      <c r="G17" s="4" t="s">
        <v>120</v>
      </c>
    </row>
    <row r="18" spans="2:7" x14ac:dyDescent="0.25">
      <c r="B18">
        <v>7</v>
      </c>
      <c r="C18" s="4" t="s">
        <v>61</v>
      </c>
      <c r="D18" s="33">
        <f>'d2-07nocJana'!G22</f>
        <v>0</v>
      </c>
      <c r="E18" s="33">
        <f>'d2-07nocJana'!I22</f>
        <v>0</v>
      </c>
      <c r="G18" s="4" t="s">
        <v>121</v>
      </c>
    </row>
    <row r="19" spans="2:7" x14ac:dyDescent="0.25">
      <c r="C19" s="4"/>
      <c r="D19" s="17"/>
      <c r="E19" s="17"/>
    </row>
    <row r="20" spans="2:7" x14ac:dyDescent="0.25">
      <c r="C20" s="4" t="s">
        <v>88</v>
      </c>
      <c r="D20" s="17"/>
      <c r="E20" s="17"/>
    </row>
    <row r="21" spans="2:7" x14ac:dyDescent="0.25">
      <c r="C21" s="4"/>
      <c r="D21" s="17"/>
      <c r="E21" s="17"/>
    </row>
    <row r="22" spans="2:7" x14ac:dyDescent="0.25">
      <c r="B22">
        <v>8</v>
      </c>
      <c r="C22" t="s">
        <v>12</v>
      </c>
      <c r="D22" s="33">
        <f>'d3-08Lublin'!G16</f>
        <v>0</v>
      </c>
      <c r="E22" s="33">
        <f>'d3-08Lublin'!I16</f>
        <v>0</v>
      </c>
      <c r="G22" s="4" t="s">
        <v>114</v>
      </c>
    </row>
    <row r="23" spans="2:7" x14ac:dyDescent="0.25">
      <c r="B23">
        <v>9</v>
      </c>
      <c r="C23" t="s">
        <v>15</v>
      </c>
      <c r="D23" s="31">
        <f>'d3-09jary'!G14</f>
        <v>0</v>
      </c>
      <c r="E23" s="31">
        <f>'d3-09jary'!I14</f>
        <v>0</v>
      </c>
      <c r="G23" s="4" t="s">
        <v>115</v>
      </c>
    </row>
    <row r="24" spans="2:7" x14ac:dyDescent="0.25">
      <c r="B24">
        <v>10</v>
      </c>
      <c r="C24" t="s">
        <v>16</v>
      </c>
      <c r="D24" s="33">
        <f>'d3-10rowery'!G18</f>
        <v>0</v>
      </c>
      <c r="E24" s="33">
        <f>'d3-10rowery'!I18</f>
        <v>0</v>
      </c>
      <c r="G24" s="4" t="s">
        <v>116</v>
      </c>
    </row>
    <row r="25" spans="2:7" x14ac:dyDescent="0.25">
      <c r="B25">
        <v>11</v>
      </c>
      <c r="C25" t="s">
        <v>17</v>
      </c>
      <c r="D25" s="33">
        <f>'d3-11Nałęczów'!G12</f>
        <v>0</v>
      </c>
      <c r="E25" s="33">
        <f>'d3-11Nałęczów'!I12</f>
        <v>0</v>
      </c>
      <c r="G25" s="4" t="s">
        <v>113</v>
      </c>
    </row>
    <row r="26" spans="2:7" x14ac:dyDescent="0.25">
      <c r="B26">
        <v>12</v>
      </c>
      <c r="C26" s="4" t="s">
        <v>77</v>
      </c>
      <c r="D26" s="33">
        <f>'d3-121impreza'!G12</f>
        <v>0</v>
      </c>
      <c r="E26" s="33">
        <f>'d3-121impreza'!I12</f>
        <v>0</v>
      </c>
      <c r="G26" s="4" t="s">
        <v>112</v>
      </c>
    </row>
    <row r="27" spans="2:7" x14ac:dyDescent="0.25">
      <c r="C27" s="4"/>
      <c r="D27" s="17"/>
      <c r="E27" s="17"/>
    </row>
    <row r="28" spans="2:7" x14ac:dyDescent="0.25">
      <c r="C28" s="4" t="s">
        <v>90</v>
      </c>
      <c r="D28" s="17"/>
      <c r="E28" s="17"/>
    </row>
    <row r="29" spans="2:7" x14ac:dyDescent="0.25">
      <c r="C29" s="4"/>
      <c r="D29" s="17"/>
      <c r="E29" s="17"/>
    </row>
    <row r="30" spans="2:7" x14ac:dyDescent="0.25">
      <c r="B30">
        <v>13</v>
      </c>
      <c r="C30" s="4" t="s">
        <v>91</v>
      </c>
      <c r="D30" s="33">
        <f>'d4-13odwiezienieGości'!G11</f>
        <v>0</v>
      </c>
      <c r="E30" s="33">
        <f>'d4-13odwiezienieGości'!I11</f>
        <v>0</v>
      </c>
      <c r="G30" s="4" t="s">
        <v>111</v>
      </c>
    </row>
    <row r="31" spans="2:7" x14ac:dyDescent="0.25">
      <c r="C31" s="4"/>
      <c r="D31" s="17"/>
      <c r="E31" s="17"/>
    </row>
    <row r="32" spans="2:7" x14ac:dyDescent="0.25">
      <c r="C32" s="4" t="s">
        <v>78</v>
      </c>
      <c r="D32" s="17"/>
      <c r="E32" s="17"/>
    </row>
    <row r="33" spans="2:7" x14ac:dyDescent="0.25">
      <c r="D33" s="2"/>
      <c r="E33" s="2"/>
    </row>
    <row r="34" spans="2:7" x14ac:dyDescent="0.25">
      <c r="B34">
        <v>14</v>
      </c>
      <c r="C34" t="s">
        <v>43</v>
      </c>
      <c r="D34" s="31">
        <f>'14 catering'!G15</f>
        <v>0</v>
      </c>
      <c r="E34" s="31">
        <f>'14 catering'!I15</f>
        <v>0</v>
      </c>
      <c r="G34" s="4" t="s">
        <v>110</v>
      </c>
    </row>
    <row r="35" spans="2:7" x14ac:dyDescent="0.25">
      <c r="B35">
        <v>15</v>
      </c>
      <c r="C35" s="6" t="s">
        <v>21</v>
      </c>
      <c r="D35" s="32">
        <v>0</v>
      </c>
      <c r="E35" s="32">
        <v>0</v>
      </c>
      <c r="F35" s="4"/>
      <c r="G35" s="4" t="s">
        <v>109</v>
      </c>
    </row>
    <row r="36" spans="2:7" x14ac:dyDescent="0.25">
      <c r="B36">
        <v>16</v>
      </c>
      <c r="C36" s="6" t="s">
        <v>27</v>
      </c>
      <c r="D36" s="32">
        <v>0</v>
      </c>
      <c r="E36" s="32">
        <v>0</v>
      </c>
      <c r="F36" s="4"/>
      <c r="G36" s="4" t="s">
        <v>109</v>
      </c>
    </row>
    <row r="37" spans="2:7" x14ac:dyDescent="0.25">
      <c r="B37">
        <v>17</v>
      </c>
      <c r="C37" s="6" t="s">
        <v>36</v>
      </c>
      <c r="D37" s="32">
        <v>0</v>
      </c>
      <c r="E37" s="32">
        <v>0</v>
      </c>
      <c r="F37" s="4"/>
      <c r="G37" s="4" t="s">
        <v>109</v>
      </c>
    </row>
    <row r="38" spans="2:7" x14ac:dyDescent="0.25">
      <c r="D38" s="2"/>
      <c r="E38" s="2"/>
    </row>
    <row r="39" spans="2:7" x14ac:dyDescent="0.25">
      <c r="C39" s="16" t="s">
        <v>20</v>
      </c>
      <c r="D39" s="7">
        <f>SUM(D9:D37)</f>
        <v>0</v>
      </c>
      <c r="E39" s="7">
        <f>SUM(E9:E37)</f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3978E-39C0-4EDA-B486-0627752037EE}">
  <sheetPr>
    <outlinePr summaryBelow="0" summaryRight="0"/>
  </sheetPr>
  <dimension ref="A3:J13"/>
  <sheetViews>
    <sheetView workbookViewId="0">
      <selection activeCell="F22" sqref="F22"/>
    </sheetView>
  </sheetViews>
  <sheetFormatPr defaultColWidth="12.5546875" defaultRowHeight="15.75" customHeight="1" x14ac:dyDescent="0.25"/>
  <cols>
    <col min="2" max="2" width="5.6640625" customWidth="1"/>
    <col min="3" max="3" width="54.33203125" bestFit="1" customWidth="1"/>
    <col min="9" max="9" width="13.44140625" bestFit="1" customWidth="1"/>
    <col min="10" max="10" width="27.6640625" bestFit="1" customWidth="1"/>
  </cols>
  <sheetData>
    <row r="3" spans="1:10" ht="15.75" customHeight="1" x14ac:dyDescent="0.25">
      <c r="A3" s="15">
        <v>1</v>
      </c>
      <c r="B3" t="s">
        <v>92</v>
      </c>
    </row>
    <row r="6" spans="1:10" ht="13.2" x14ac:dyDescent="0.25">
      <c r="B6" s="18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13.2" x14ac:dyDescent="0.25">
      <c r="B8" s="1">
        <v>1</v>
      </c>
      <c r="C8" s="5" t="s">
        <v>93</v>
      </c>
      <c r="D8" s="1" t="s">
        <v>11</v>
      </c>
      <c r="E8">
        <v>87</v>
      </c>
      <c r="F8" s="2">
        <v>0</v>
      </c>
      <c r="G8" s="2">
        <f t="shared" ref="G8:G9" si="0">E8*F8</f>
        <v>0</v>
      </c>
      <c r="H8" s="28">
        <v>0</v>
      </c>
      <c r="I8" s="2">
        <f t="shared" ref="I8:I9" si="1">G8+(G8*H8)</f>
        <v>0</v>
      </c>
      <c r="J8" s="1"/>
    </row>
    <row r="9" spans="1:10" ht="13.2" x14ac:dyDescent="0.25">
      <c r="B9" s="1">
        <v>2</v>
      </c>
      <c r="C9" s="5" t="s">
        <v>50</v>
      </c>
      <c r="D9" s="1"/>
      <c r="E9" s="1"/>
      <c r="F9" s="2">
        <v>0</v>
      </c>
      <c r="G9" s="2">
        <f t="shared" si="0"/>
        <v>0</v>
      </c>
      <c r="H9" s="28">
        <v>0</v>
      </c>
      <c r="I9" s="2">
        <f t="shared" si="1"/>
        <v>0</v>
      </c>
      <c r="J9" s="1"/>
    </row>
    <row r="10" spans="1:10" ht="13.2" x14ac:dyDescent="0.25">
      <c r="B10" s="1"/>
      <c r="C10" s="5"/>
      <c r="D10" s="1"/>
      <c r="F10" s="2"/>
      <c r="G10" s="2"/>
      <c r="H10" s="2"/>
      <c r="I10" s="2"/>
      <c r="J10" s="5"/>
    </row>
    <row r="11" spans="1:10" ht="13.2" x14ac:dyDescent="0.25">
      <c r="B11" s="35" t="s">
        <v>20</v>
      </c>
      <c r="C11" s="36"/>
      <c r="D11" s="36"/>
      <c r="E11" s="36"/>
      <c r="F11" s="36"/>
      <c r="G11" s="20">
        <f>SUM(G8:G9)</f>
        <v>0</v>
      </c>
      <c r="H11" s="3"/>
      <c r="I11" s="20">
        <f>SUM(I8:I9)</f>
        <v>0</v>
      </c>
      <c r="J11" s="1"/>
    </row>
    <row r="12" spans="1:10" ht="13.2" x14ac:dyDescent="0.25">
      <c r="B12" s="1"/>
      <c r="I12" s="1"/>
    </row>
    <row r="13" spans="1:10" ht="15.75" customHeight="1" x14ac:dyDescent="0.25">
      <c r="B13" s="1"/>
    </row>
  </sheetData>
  <mergeCells count="1">
    <mergeCell ref="B11:F11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71FDF-9986-46E0-9359-EA6ED09B1013}">
  <sheetPr>
    <outlinePr summaryBelow="0" summaryRight="0"/>
  </sheetPr>
  <dimension ref="A3:J14"/>
  <sheetViews>
    <sheetView workbookViewId="0">
      <selection activeCell="G24" sqref="G24"/>
    </sheetView>
  </sheetViews>
  <sheetFormatPr defaultColWidth="12.5546875" defaultRowHeight="15.75" customHeight="1" x14ac:dyDescent="0.25"/>
  <cols>
    <col min="2" max="2" width="5.6640625" customWidth="1"/>
    <col min="3" max="3" width="54.33203125" bestFit="1" customWidth="1"/>
    <col min="9" max="9" width="13.44140625" bestFit="1" customWidth="1"/>
    <col min="10" max="10" width="27.6640625" bestFit="1" customWidth="1"/>
  </cols>
  <sheetData>
    <row r="3" spans="1:10" ht="15.75" customHeight="1" x14ac:dyDescent="0.25">
      <c r="A3" s="15">
        <v>2</v>
      </c>
      <c r="B3" t="s">
        <v>79</v>
      </c>
    </row>
    <row r="6" spans="1:10" ht="13.2" x14ac:dyDescent="0.25">
      <c r="B6" s="18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13.2" x14ac:dyDescent="0.25">
      <c r="B8" s="1">
        <v>1</v>
      </c>
      <c r="C8" s="5" t="s">
        <v>53</v>
      </c>
      <c r="D8" s="1" t="s">
        <v>6</v>
      </c>
      <c r="E8">
        <v>1</v>
      </c>
      <c r="F8" s="2">
        <v>0</v>
      </c>
      <c r="G8" s="2">
        <f t="shared" ref="G8:G9" si="0">E8*F8</f>
        <v>0</v>
      </c>
      <c r="H8" s="28">
        <v>0</v>
      </c>
      <c r="I8" s="2">
        <f t="shared" ref="I8:I9" si="1">G8+(G8*H8)</f>
        <v>0</v>
      </c>
      <c r="J8" s="1"/>
    </row>
    <row r="9" spans="1:10" ht="13.2" x14ac:dyDescent="0.25">
      <c r="B9" s="1">
        <v>2</v>
      </c>
      <c r="C9" s="5" t="s">
        <v>108</v>
      </c>
      <c r="D9" s="1" t="s">
        <v>6</v>
      </c>
      <c r="E9" s="1">
        <v>1</v>
      </c>
      <c r="F9" s="2">
        <v>0</v>
      </c>
      <c r="G9" s="2">
        <f t="shared" si="0"/>
        <v>0</v>
      </c>
      <c r="H9" s="28">
        <v>0</v>
      </c>
      <c r="I9" s="2">
        <f t="shared" si="1"/>
        <v>0</v>
      </c>
      <c r="J9" s="1"/>
    </row>
    <row r="10" spans="1:10" ht="13.2" x14ac:dyDescent="0.25">
      <c r="B10" s="1">
        <v>3</v>
      </c>
      <c r="C10" s="5" t="s">
        <v>50</v>
      </c>
      <c r="D10" s="1"/>
      <c r="E10" s="1"/>
      <c r="F10" s="2">
        <v>0</v>
      </c>
      <c r="G10" s="2">
        <f t="shared" ref="G10" si="2">E10*F10</f>
        <v>0</v>
      </c>
      <c r="H10" s="28">
        <v>0</v>
      </c>
      <c r="I10" s="2">
        <f t="shared" ref="I10" si="3">G10+(G10*H10)</f>
        <v>0</v>
      </c>
      <c r="J10" s="1"/>
    </row>
    <row r="11" spans="1:10" ht="13.2" x14ac:dyDescent="0.25">
      <c r="B11" s="1"/>
      <c r="C11" s="5"/>
      <c r="D11" s="1"/>
      <c r="F11" s="2"/>
      <c r="G11" s="2"/>
      <c r="H11" s="2"/>
      <c r="I11" s="2"/>
      <c r="J11" s="5"/>
    </row>
    <row r="12" spans="1:10" ht="13.2" x14ac:dyDescent="0.25">
      <c r="B12" s="35" t="s">
        <v>20</v>
      </c>
      <c r="C12" s="36"/>
      <c r="D12" s="36"/>
      <c r="E12" s="36"/>
      <c r="F12" s="36"/>
      <c r="G12" s="20">
        <f>SUM(G8:G10)</f>
        <v>0</v>
      </c>
      <c r="H12" s="3"/>
      <c r="I12" s="20">
        <f>SUM(I8:I10)</f>
        <v>0</v>
      </c>
      <c r="J12" s="1"/>
    </row>
    <row r="13" spans="1:10" ht="13.2" x14ac:dyDescent="0.25">
      <c r="B13" s="1"/>
      <c r="I13" s="1"/>
    </row>
    <row r="14" spans="1:10" ht="15.75" customHeight="1" x14ac:dyDescent="0.25">
      <c r="B14" s="1"/>
    </row>
  </sheetData>
  <mergeCells count="1">
    <mergeCell ref="B12:F12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C825C-5FD3-43AF-BF75-288CA9FD8E44}">
  <sheetPr>
    <outlinePr summaryBelow="0" summaryRight="0"/>
  </sheetPr>
  <dimension ref="A3:K21"/>
  <sheetViews>
    <sheetView workbookViewId="0">
      <selection activeCell="F14" sqref="F14"/>
    </sheetView>
  </sheetViews>
  <sheetFormatPr defaultColWidth="12.5546875" defaultRowHeight="15.75" customHeight="1" x14ac:dyDescent="0.25"/>
  <cols>
    <col min="2" max="2" width="5.6640625" customWidth="1"/>
    <col min="3" max="3" width="51.44140625" bestFit="1" customWidth="1"/>
    <col min="9" max="9" width="13.44140625" bestFit="1" customWidth="1"/>
    <col min="10" max="10" width="27.109375" customWidth="1"/>
  </cols>
  <sheetData>
    <row r="3" spans="1:11" ht="15.75" customHeight="1" x14ac:dyDescent="0.25">
      <c r="A3" s="25">
        <v>3</v>
      </c>
      <c r="B3" t="s">
        <v>71</v>
      </c>
    </row>
    <row r="6" spans="1:11" ht="13.2" x14ac:dyDescent="0.25">
      <c r="B6" s="18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1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1" ht="26.4" x14ac:dyDescent="0.25">
      <c r="B8">
        <v>1</v>
      </c>
      <c r="C8" s="23" t="s">
        <v>100</v>
      </c>
      <c r="D8" s="1" t="s">
        <v>6</v>
      </c>
      <c r="E8">
        <v>1</v>
      </c>
      <c r="F8" s="2">
        <v>0</v>
      </c>
      <c r="G8" s="2">
        <f t="shared" ref="G8" si="0">E8*F8</f>
        <v>0</v>
      </c>
      <c r="H8" s="28">
        <v>0</v>
      </c>
      <c r="I8" s="2">
        <f t="shared" ref="I8" si="1">G8+(G8*H8)</f>
        <v>0</v>
      </c>
      <c r="J8" s="1"/>
    </row>
    <row r="9" spans="1:11" ht="13.2" x14ac:dyDescent="0.25">
      <c r="B9">
        <v>2</v>
      </c>
      <c r="C9" s="5" t="s">
        <v>54</v>
      </c>
      <c r="D9" s="1" t="s">
        <v>11</v>
      </c>
      <c r="E9" s="1">
        <v>1</v>
      </c>
      <c r="F9" s="2">
        <v>0</v>
      </c>
      <c r="G9" s="2">
        <f t="shared" ref="G9:G14" si="2">E9*F9</f>
        <v>0</v>
      </c>
      <c r="H9" s="28">
        <v>0</v>
      </c>
      <c r="I9" s="2">
        <f t="shared" ref="I9:I14" si="3">G9+(G9*H9)</f>
        <v>0</v>
      </c>
      <c r="J9" s="8"/>
    </row>
    <row r="10" spans="1:11" ht="13.2" x14ac:dyDescent="0.25">
      <c r="B10">
        <v>3</v>
      </c>
      <c r="C10" s="11" t="s">
        <v>55</v>
      </c>
      <c r="D10" s="1" t="s">
        <v>11</v>
      </c>
      <c r="E10">
        <v>2</v>
      </c>
      <c r="F10" s="2">
        <v>0</v>
      </c>
      <c r="G10" s="2">
        <f t="shared" si="2"/>
        <v>0</v>
      </c>
      <c r="H10" s="28">
        <v>0</v>
      </c>
      <c r="I10" s="2">
        <f t="shared" si="3"/>
        <v>0</v>
      </c>
      <c r="J10" s="1"/>
    </row>
    <row r="11" spans="1:11" ht="13.2" x14ac:dyDescent="0.25">
      <c r="B11">
        <v>4</v>
      </c>
      <c r="C11" s="11" t="s">
        <v>56</v>
      </c>
      <c r="D11" s="1" t="s">
        <v>11</v>
      </c>
      <c r="E11">
        <v>25</v>
      </c>
      <c r="F11" s="2">
        <v>0</v>
      </c>
      <c r="G11" s="2">
        <f t="shared" si="2"/>
        <v>0</v>
      </c>
      <c r="H11" s="28">
        <v>0</v>
      </c>
      <c r="I11" s="2">
        <f t="shared" si="3"/>
        <v>0</v>
      </c>
      <c r="J11" s="1"/>
    </row>
    <row r="12" spans="1:11" ht="13.2" x14ac:dyDescent="0.25">
      <c r="B12">
        <v>5</v>
      </c>
      <c r="C12" s="5" t="s">
        <v>37</v>
      </c>
      <c r="D12" s="1" t="s">
        <v>11</v>
      </c>
      <c r="E12">
        <v>25</v>
      </c>
      <c r="F12" s="2">
        <v>0</v>
      </c>
      <c r="G12" s="2">
        <f t="shared" si="2"/>
        <v>0</v>
      </c>
      <c r="H12" s="28">
        <v>0</v>
      </c>
      <c r="I12" s="2">
        <f t="shared" si="3"/>
        <v>0</v>
      </c>
      <c r="J12" s="1"/>
    </row>
    <row r="13" spans="1:11" ht="13.2" x14ac:dyDescent="0.25">
      <c r="B13">
        <v>6</v>
      </c>
      <c r="C13" s="1" t="s">
        <v>57</v>
      </c>
      <c r="D13" s="1" t="s">
        <v>11</v>
      </c>
      <c r="E13">
        <v>25</v>
      </c>
      <c r="F13" s="2">
        <v>0</v>
      </c>
      <c r="G13" s="2">
        <f t="shared" si="2"/>
        <v>0</v>
      </c>
      <c r="H13" s="28">
        <v>0</v>
      </c>
      <c r="I13" s="2">
        <f t="shared" si="3"/>
        <v>0</v>
      </c>
      <c r="J13" s="1"/>
    </row>
    <row r="14" spans="1:11" ht="13.2" x14ac:dyDescent="0.25">
      <c r="B14">
        <v>7</v>
      </c>
      <c r="C14" s="5" t="s">
        <v>50</v>
      </c>
      <c r="D14" s="1"/>
      <c r="F14" s="2">
        <v>0</v>
      </c>
      <c r="G14" s="2">
        <f t="shared" si="2"/>
        <v>0</v>
      </c>
      <c r="H14" s="28">
        <v>0</v>
      </c>
      <c r="I14" s="2">
        <f t="shared" si="3"/>
        <v>0</v>
      </c>
      <c r="J14" s="1"/>
    </row>
    <row r="15" spans="1:11" ht="13.2" x14ac:dyDescent="0.25">
      <c r="C15" s="1"/>
      <c r="D15" s="1"/>
      <c r="F15" s="2"/>
      <c r="G15" s="2"/>
      <c r="H15" s="2"/>
      <c r="I15" s="2"/>
      <c r="J15" s="1"/>
      <c r="K15" s="9"/>
    </row>
    <row r="16" spans="1:11" ht="13.2" x14ac:dyDescent="0.25">
      <c r="B16" s="35" t="s">
        <v>20</v>
      </c>
      <c r="C16" s="36"/>
      <c r="D16" s="36"/>
      <c r="E16" s="36"/>
      <c r="F16" s="36"/>
      <c r="G16" s="20">
        <f>SUM(G8:G14)</f>
        <v>0</v>
      </c>
      <c r="H16" s="3"/>
      <c r="I16" s="20">
        <f>SUM(I8:I14)</f>
        <v>0</v>
      </c>
      <c r="J16" s="1"/>
    </row>
    <row r="17" spans="2:9" ht="13.2" x14ac:dyDescent="0.25">
      <c r="B17" s="1"/>
      <c r="I17" s="1"/>
    </row>
    <row r="21" spans="2:9" ht="15.75" customHeight="1" x14ac:dyDescent="0.25">
      <c r="D21" t="s">
        <v>29</v>
      </c>
    </row>
  </sheetData>
  <mergeCells count="1">
    <mergeCell ref="B16:F16"/>
  </mergeCell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8E0D1-AE9C-433C-A02B-B97BD56E4E0E}">
  <sheetPr>
    <outlinePr summaryBelow="0" summaryRight="0"/>
  </sheetPr>
  <dimension ref="A3:J21"/>
  <sheetViews>
    <sheetView workbookViewId="0">
      <selection activeCell="G26" sqref="G26"/>
    </sheetView>
  </sheetViews>
  <sheetFormatPr defaultColWidth="12.5546875" defaultRowHeight="15.75" customHeight="1" x14ac:dyDescent="0.25"/>
  <cols>
    <col min="2" max="2" width="5.6640625" customWidth="1"/>
    <col min="3" max="3" width="49.5546875" bestFit="1" customWidth="1"/>
    <col min="9" max="9" width="13.44140625" bestFit="1" customWidth="1"/>
    <col min="10" max="10" width="27.109375" customWidth="1"/>
  </cols>
  <sheetData>
    <row r="3" spans="1:10" ht="15.75" customHeight="1" x14ac:dyDescent="0.25">
      <c r="A3" s="15">
        <v>4</v>
      </c>
      <c r="B3" t="s">
        <v>80</v>
      </c>
    </row>
    <row r="6" spans="1:10" ht="13.2" x14ac:dyDescent="0.25">
      <c r="B6" s="18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26.4" x14ac:dyDescent="0.25">
      <c r="B8" s="1">
        <v>1</v>
      </c>
      <c r="C8" s="21" t="s">
        <v>101</v>
      </c>
      <c r="D8" s="5" t="s">
        <v>6</v>
      </c>
      <c r="E8" s="5">
        <v>1</v>
      </c>
      <c r="F8" s="22">
        <v>0</v>
      </c>
      <c r="G8" s="2">
        <f t="shared" ref="G8:G13" si="0">E8*F8</f>
        <v>0</v>
      </c>
      <c r="H8" s="34">
        <v>0</v>
      </c>
      <c r="I8" s="22">
        <f t="shared" ref="I8" si="1">G8+(G8*H8)</f>
        <v>0</v>
      </c>
      <c r="J8" s="1"/>
    </row>
    <row r="9" spans="1:10" ht="13.2" x14ac:dyDescent="0.25">
      <c r="B9" s="1">
        <v>2</v>
      </c>
      <c r="C9" s="5" t="s">
        <v>102</v>
      </c>
      <c r="D9" s="5" t="s">
        <v>59</v>
      </c>
      <c r="E9" s="1">
        <v>1</v>
      </c>
      <c r="F9" s="2">
        <v>0</v>
      </c>
      <c r="G9" s="2">
        <f t="shared" si="0"/>
        <v>0</v>
      </c>
      <c r="H9" s="28">
        <v>0</v>
      </c>
      <c r="I9" s="2">
        <f>G9+(G9*H9)</f>
        <v>0</v>
      </c>
      <c r="J9" s="8"/>
    </row>
    <row r="10" spans="1:10" ht="13.2" x14ac:dyDescent="0.25">
      <c r="B10" s="1">
        <v>3</v>
      </c>
      <c r="C10" s="5" t="s">
        <v>103</v>
      </c>
      <c r="D10" s="5" t="s">
        <v>59</v>
      </c>
      <c r="E10" s="1">
        <v>14</v>
      </c>
      <c r="F10" s="2">
        <v>0</v>
      </c>
      <c r="G10" s="2">
        <f t="shared" si="0"/>
        <v>0</v>
      </c>
      <c r="H10" s="28">
        <v>0</v>
      </c>
      <c r="I10" s="2">
        <f>G10+(G10*H10)</f>
        <v>0</v>
      </c>
      <c r="J10" s="8"/>
    </row>
    <row r="11" spans="1:10" ht="13.2" x14ac:dyDescent="0.25">
      <c r="B11" s="1">
        <v>4</v>
      </c>
      <c r="C11" s="5" t="s">
        <v>58</v>
      </c>
      <c r="D11" s="1" t="s">
        <v>11</v>
      </c>
      <c r="E11" s="5">
        <v>52</v>
      </c>
      <c r="F11" s="2">
        <v>0</v>
      </c>
      <c r="G11" s="2">
        <f t="shared" si="0"/>
        <v>0</v>
      </c>
      <c r="H11" s="28">
        <v>0</v>
      </c>
      <c r="I11" s="2">
        <f>G11+(G11*H11)</f>
        <v>0</v>
      </c>
      <c r="J11" s="1"/>
    </row>
    <row r="12" spans="1:10" ht="13.2" x14ac:dyDescent="0.25">
      <c r="B12" s="1">
        <v>5</v>
      </c>
      <c r="C12" s="1" t="s">
        <v>10</v>
      </c>
      <c r="D12" s="1" t="s">
        <v>11</v>
      </c>
      <c r="E12">
        <v>52</v>
      </c>
      <c r="F12" s="2">
        <v>0</v>
      </c>
      <c r="G12" s="2">
        <f t="shared" si="0"/>
        <v>0</v>
      </c>
      <c r="H12" s="28">
        <v>0</v>
      </c>
      <c r="I12" s="2">
        <f>G12+(G12*H12)</f>
        <v>0</v>
      </c>
      <c r="J12" s="1"/>
    </row>
    <row r="13" spans="1:10" ht="13.2" x14ac:dyDescent="0.25">
      <c r="B13" s="1">
        <v>6</v>
      </c>
      <c r="C13" s="5" t="s">
        <v>50</v>
      </c>
      <c r="D13" s="1"/>
      <c r="F13" s="2">
        <v>0</v>
      </c>
      <c r="G13" s="2">
        <f t="shared" si="0"/>
        <v>0</v>
      </c>
      <c r="H13" s="28">
        <v>0</v>
      </c>
      <c r="I13" s="2">
        <f t="shared" ref="I13" si="2">G13+(G13*H13)</f>
        <v>0</v>
      </c>
      <c r="J13" s="1"/>
    </row>
    <row r="14" spans="1:10" ht="13.2" x14ac:dyDescent="0.25">
      <c r="B14" s="1"/>
      <c r="C14" s="1"/>
      <c r="D14" s="1"/>
      <c r="F14" s="2"/>
      <c r="G14" s="2"/>
      <c r="H14" s="2"/>
      <c r="I14" s="2"/>
      <c r="J14" s="5"/>
    </row>
    <row r="15" spans="1:10" ht="13.2" x14ac:dyDescent="0.25">
      <c r="B15" s="35" t="s">
        <v>20</v>
      </c>
      <c r="C15" s="36"/>
      <c r="D15" s="36"/>
      <c r="E15" s="36"/>
      <c r="F15" s="36"/>
      <c r="G15" s="20">
        <f>SUM(G8:G13)</f>
        <v>0</v>
      </c>
      <c r="H15" s="3"/>
      <c r="I15" s="20">
        <f>SUM(I8:I13)</f>
        <v>0</v>
      </c>
      <c r="J15" s="1"/>
    </row>
    <row r="16" spans="1:10" ht="13.2" x14ac:dyDescent="0.25">
      <c r="B16" s="1"/>
      <c r="I16" s="1"/>
    </row>
    <row r="17" spans="2:4" ht="15.75" customHeight="1" x14ac:dyDescent="0.25">
      <c r="B17" s="1"/>
    </row>
    <row r="21" spans="2:4" ht="15.75" customHeight="1" x14ac:dyDescent="0.25">
      <c r="D21" t="s">
        <v>29</v>
      </c>
    </row>
  </sheetData>
  <mergeCells count="1">
    <mergeCell ref="B15:F15"/>
  </mergeCells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FF802-6E63-412D-AAC4-BF7EBC6D83BD}">
  <sheetPr>
    <outlinePr summaryBelow="0" summaryRight="0"/>
  </sheetPr>
  <dimension ref="A3:J21"/>
  <sheetViews>
    <sheetView workbookViewId="0">
      <selection activeCell="H25" sqref="H25"/>
    </sheetView>
  </sheetViews>
  <sheetFormatPr defaultColWidth="12.5546875" defaultRowHeight="15.75" customHeight="1" x14ac:dyDescent="0.25"/>
  <cols>
    <col min="2" max="2" width="5.6640625" customWidth="1"/>
    <col min="3" max="3" width="49.5546875" bestFit="1" customWidth="1"/>
    <col min="9" max="9" width="13.44140625" bestFit="1" customWidth="1"/>
    <col min="10" max="10" width="27.109375" customWidth="1"/>
  </cols>
  <sheetData>
    <row r="3" spans="1:10" ht="15.75" customHeight="1" x14ac:dyDescent="0.25">
      <c r="A3" s="15">
        <v>5</v>
      </c>
      <c r="B3" s="4" t="s">
        <v>81</v>
      </c>
    </row>
    <row r="6" spans="1:10" ht="13.2" x14ac:dyDescent="0.25">
      <c r="B6" s="19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26.4" x14ac:dyDescent="0.25">
      <c r="B8" s="1">
        <v>1</v>
      </c>
      <c r="C8" s="23" t="s">
        <v>60</v>
      </c>
      <c r="D8" s="5" t="s">
        <v>6</v>
      </c>
      <c r="E8" s="5">
        <v>1</v>
      </c>
      <c r="F8" s="22">
        <v>0</v>
      </c>
      <c r="G8" s="22">
        <f>E8*F8</f>
        <v>0</v>
      </c>
      <c r="H8" s="34">
        <v>0</v>
      </c>
      <c r="I8" s="22">
        <f t="shared" ref="I8" si="0">G8+(G8*H8)</f>
        <v>0</v>
      </c>
      <c r="J8" s="1"/>
    </row>
    <row r="9" spans="1:10" ht="13.2" x14ac:dyDescent="0.25">
      <c r="B9">
        <v>2</v>
      </c>
      <c r="C9" s="1" t="s">
        <v>30</v>
      </c>
      <c r="D9" s="1" t="s">
        <v>6</v>
      </c>
      <c r="E9">
        <v>25</v>
      </c>
      <c r="F9" s="2">
        <v>0</v>
      </c>
      <c r="G9" s="2">
        <f t="shared" ref="G9:G13" si="1">E9*F9</f>
        <v>0</v>
      </c>
      <c r="H9" s="28">
        <v>0</v>
      </c>
      <c r="I9" s="2">
        <f t="shared" ref="I9:I11" si="2">G9+(G9*H9)</f>
        <v>0</v>
      </c>
      <c r="J9" s="1"/>
    </row>
    <row r="10" spans="1:10" ht="13.2" x14ac:dyDescent="0.25">
      <c r="B10">
        <v>3</v>
      </c>
      <c r="C10" s="1" t="s">
        <v>31</v>
      </c>
      <c r="D10" s="1" t="s">
        <v>11</v>
      </c>
      <c r="E10">
        <v>2</v>
      </c>
      <c r="F10" s="2">
        <v>0</v>
      </c>
      <c r="G10" s="2">
        <f t="shared" si="1"/>
        <v>0</v>
      </c>
      <c r="H10" s="28">
        <v>0</v>
      </c>
      <c r="I10" s="2">
        <f t="shared" si="2"/>
        <v>0</v>
      </c>
      <c r="J10" s="1"/>
    </row>
    <row r="11" spans="1:10" ht="13.2" x14ac:dyDescent="0.25">
      <c r="B11">
        <v>4</v>
      </c>
      <c r="C11" s="1" t="s">
        <v>32</v>
      </c>
      <c r="D11" s="1" t="s">
        <v>6</v>
      </c>
      <c r="E11">
        <v>1</v>
      </c>
      <c r="F11" s="2">
        <v>0</v>
      </c>
      <c r="G11" s="2">
        <f t="shared" si="1"/>
        <v>0</v>
      </c>
      <c r="H11" s="28">
        <v>0</v>
      </c>
      <c r="I11" s="2">
        <f t="shared" si="2"/>
        <v>0</v>
      </c>
      <c r="J11" s="1"/>
    </row>
    <row r="12" spans="1:10" ht="13.2" x14ac:dyDescent="0.25">
      <c r="B12" s="1">
        <v>5</v>
      </c>
      <c r="C12" s="5" t="s">
        <v>33</v>
      </c>
      <c r="D12" s="1" t="s">
        <v>11</v>
      </c>
      <c r="E12" s="1">
        <v>50</v>
      </c>
      <c r="F12" s="2">
        <v>0</v>
      </c>
      <c r="G12" s="2">
        <f t="shared" si="1"/>
        <v>0</v>
      </c>
      <c r="H12" s="28">
        <v>0</v>
      </c>
      <c r="I12" s="2">
        <f>G12+(G12*H12)</f>
        <v>0</v>
      </c>
      <c r="J12" s="8"/>
    </row>
    <row r="13" spans="1:10" ht="13.2" x14ac:dyDescent="0.25">
      <c r="B13" s="1">
        <v>6</v>
      </c>
      <c r="C13" s="5" t="s">
        <v>50</v>
      </c>
      <c r="D13" s="1"/>
      <c r="F13" s="2">
        <v>0</v>
      </c>
      <c r="G13" s="2">
        <f t="shared" si="1"/>
        <v>0</v>
      </c>
      <c r="H13" s="28">
        <v>0</v>
      </c>
      <c r="I13" s="2">
        <f t="shared" ref="I13" si="3">G13+(G13*H13)</f>
        <v>0</v>
      </c>
      <c r="J13" s="8"/>
    </row>
    <row r="14" spans="1:10" ht="13.2" x14ac:dyDescent="0.25">
      <c r="B14" s="1"/>
      <c r="C14" s="5"/>
      <c r="D14" s="1"/>
      <c r="F14" s="2"/>
      <c r="G14" s="2"/>
      <c r="H14" s="2"/>
      <c r="I14" s="2"/>
      <c r="J14" s="5"/>
    </row>
    <row r="15" spans="1:10" ht="13.2" x14ac:dyDescent="0.25">
      <c r="B15" s="35" t="s">
        <v>20</v>
      </c>
      <c r="C15" s="36"/>
      <c r="D15" s="36"/>
      <c r="E15" s="36"/>
      <c r="F15" s="36"/>
      <c r="G15" s="20">
        <f>SUM(G8:G12)</f>
        <v>0</v>
      </c>
      <c r="H15" s="3"/>
      <c r="I15" s="20">
        <f>SUM(I8:I12)</f>
        <v>0</v>
      </c>
      <c r="J15" s="1"/>
    </row>
    <row r="16" spans="1:10" ht="13.2" x14ac:dyDescent="0.25">
      <c r="B16" s="1"/>
      <c r="I16" s="1"/>
    </row>
    <row r="17" spans="2:4" ht="15.75" customHeight="1" x14ac:dyDescent="0.25">
      <c r="B17" s="1"/>
    </row>
    <row r="21" spans="2:4" ht="15.75" customHeight="1" x14ac:dyDescent="0.25">
      <c r="D21" t="s">
        <v>29</v>
      </c>
    </row>
  </sheetData>
  <mergeCells count="1">
    <mergeCell ref="B15:F15"/>
  </mergeCells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3AA2B-9B70-478D-863A-1CFD15FA1B85}">
  <sheetPr>
    <outlinePr summaryBelow="0" summaryRight="0"/>
  </sheetPr>
  <dimension ref="A3:J20"/>
  <sheetViews>
    <sheetView topLeftCell="B1" workbookViewId="0">
      <selection activeCell="F12" sqref="F12"/>
    </sheetView>
  </sheetViews>
  <sheetFormatPr defaultColWidth="12.5546875" defaultRowHeight="15.75" customHeight="1" x14ac:dyDescent="0.25"/>
  <cols>
    <col min="2" max="2" width="5.6640625" customWidth="1"/>
    <col min="3" max="3" width="49.5546875" bestFit="1" customWidth="1"/>
    <col min="9" max="9" width="13.44140625" bestFit="1" customWidth="1"/>
    <col min="10" max="10" width="69" customWidth="1"/>
  </cols>
  <sheetData>
    <row r="3" spans="1:10" ht="15.75" customHeight="1" x14ac:dyDescent="0.25">
      <c r="A3" s="15">
        <v>6</v>
      </c>
      <c r="B3" s="4" t="s">
        <v>72</v>
      </c>
    </row>
    <row r="6" spans="1:10" ht="13.2" x14ac:dyDescent="0.25">
      <c r="B6" s="19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26.4" x14ac:dyDescent="0.25">
      <c r="B8" s="1">
        <v>1</v>
      </c>
      <c r="C8" s="23" t="s">
        <v>104</v>
      </c>
      <c r="D8" s="13" t="s">
        <v>6</v>
      </c>
      <c r="E8" s="13">
        <v>1</v>
      </c>
      <c r="F8" s="14">
        <v>0</v>
      </c>
      <c r="G8" s="14">
        <f>E8*F8</f>
        <v>0</v>
      </c>
      <c r="H8" s="29">
        <v>0</v>
      </c>
      <c r="I8" s="14">
        <f t="shared" ref="I8" si="0">G8+(G8*H8)</f>
        <v>0</v>
      </c>
      <c r="J8" s="1"/>
    </row>
    <row r="9" spans="1:10" ht="13.2" x14ac:dyDescent="0.25">
      <c r="B9" s="1">
        <v>2</v>
      </c>
      <c r="C9" s="5" t="s">
        <v>33</v>
      </c>
      <c r="D9" s="1" t="s">
        <v>11</v>
      </c>
      <c r="E9" s="1">
        <v>27</v>
      </c>
      <c r="F9" s="2">
        <v>0</v>
      </c>
      <c r="G9" s="2">
        <f t="shared" ref="G9:G12" si="1">E9*F9</f>
        <v>0</v>
      </c>
      <c r="H9" s="28">
        <v>0</v>
      </c>
      <c r="I9" s="2">
        <f>G9+(G9*H9)</f>
        <v>0</v>
      </c>
      <c r="J9" s="8"/>
    </row>
    <row r="10" spans="1:10" ht="13.2" x14ac:dyDescent="0.25">
      <c r="B10" s="1">
        <v>3</v>
      </c>
      <c r="C10" s="1" t="s">
        <v>10</v>
      </c>
      <c r="D10" s="1" t="s">
        <v>11</v>
      </c>
      <c r="E10">
        <v>27</v>
      </c>
      <c r="F10" s="2">
        <v>0</v>
      </c>
      <c r="G10" s="2">
        <f t="shared" ref="G10" si="2">E10*F10</f>
        <v>0</v>
      </c>
      <c r="H10" s="28">
        <v>0</v>
      </c>
      <c r="I10" s="2">
        <f>G10+(G10*H10)</f>
        <v>0</v>
      </c>
      <c r="J10" s="5"/>
    </row>
    <row r="11" spans="1:10" ht="13.2" x14ac:dyDescent="0.25">
      <c r="B11" s="24">
        <v>4</v>
      </c>
      <c r="C11" s="1" t="s">
        <v>28</v>
      </c>
      <c r="D11" s="1" t="s">
        <v>11</v>
      </c>
      <c r="E11">
        <v>27</v>
      </c>
      <c r="F11" s="2">
        <v>0</v>
      </c>
      <c r="G11" s="2">
        <f t="shared" si="1"/>
        <v>0</v>
      </c>
      <c r="H11" s="28">
        <v>0</v>
      </c>
      <c r="I11" s="2">
        <f>G11+(G11*H11)</f>
        <v>0</v>
      </c>
      <c r="J11" s="8"/>
    </row>
    <row r="12" spans="1:10" s="9" customFormat="1" ht="13.2" x14ac:dyDescent="0.25">
      <c r="B12" s="1">
        <v>5</v>
      </c>
      <c r="C12" s="5" t="s">
        <v>50</v>
      </c>
      <c r="D12" s="1"/>
      <c r="E12"/>
      <c r="F12" s="2">
        <v>0</v>
      </c>
      <c r="G12" s="2">
        <f t="shared" si="1"/>
        <v>0</v>
      </c>
      <c r="H12" s="28">
        <v>0</v>
      </c>
      <c r="I12" s="2">
        <f t="shared" ref="I12" si="3">G12+(G12*H12)</f>
        <v>0</v>
      </c>
      <c r="J12" s="13"/>
    </row>
    <row r="13" spans="1:10" ht="13.2" x14ac:dyDescent="0.25">
      <c r="B13" s="1"/>
      <c r="C13" s="5"/>
      <c r="D13" s="1"/>
      <c r="F13" s="2"/>
      <c r="G13" s="2"/>
      <c r="H13" s="2"/>
      <c r="I13" s="2"/>
      <c r="J13" s="5"/>
    </row>
    <row r="14" spans="1:10" ht="13.2" x14ac:dyDescent="0.25">
      <c r="B14" s="35" t="s">
        <v>20</v>
      </c>
      <c r="C14" s="36"/>
      <c r="D14" s="36"/>
      <c r="E14" s="36"/>
      <c r="F14" s="36"/>
      <c r="G14" s="20">
        <f>SUM(G8:G12)</f>
        <v>0</v>
      </c>
      <c r="H14" s="3"/>
      <c r="I14" s="20">
        <f>SUM(I8:I12)</f>
        <v>0</v>
      </c>
      <c r="J14" s="1"/>
    </row>
    <row r="15" spans="1:10" ht="13.2" x14ac:dyDescent="0.25">
      <c r="B15" s="1"/>
      <c r="I15" s="1"/>
    </row>
    <row r="16" spans="1:10" ht="15.75" customHeight="1" x14ac:dyDescent="0.25">
      <c r="B16" s="1"/>
    </row>
    <row r="20" spans="4:4" ht="15.75" customHeight="1" x14ac:dyDescent="0.25">
      <c r="D20" t="s">
        <v>29</v>
      </c>
    </row>
  </sheetData>
  <mergeCells count="1">
    <mergeCell ref="B14:F14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DE3C6-F862-4B08-87DD-AD7FA0050F4B}">
  <sheetPr>
    <outlinePr summaryBelow="0" summaryRight="0"/>
  </sheetPr>
  <dimension ref="A3:J24"/>
  <sheetViews>
    <sheetView workbookViewId="0">
      <selection activeCell="G8" sqref="G8"/>
    </sheetView>
  </sheetViews>
  <sheetFormatPr defaultColWidth="12.5546875" defaultRowHeight="15.75" customHeight="1" x14ac:dyDescent="0.25"/>
  <cols>
    <col min="2" max="2" width="5.6640625" customWidth="1"/>
    <col min="3" max="3" width="54.33203125" bestFit="1" customWidth="1"/>
    <col min="9" max="9" width="13.44140625" bestFit="1" customWidth="1"/>
    <col min="10" max="10" width="47" customWidth="1"/>
  </cols>
  <sheetData>
    <row r="3" spans="1:10" ht="15.75" customHeight="1" x14ac:dyDescent="0.25">
      <c r="A3" s="25">
        <v>7</v>
      </c>
      <c r="B3" s="4" t="s">
        <v>82</v>
      </c>
    </row>
    <row r="6" spans="1:10" ht="13.2" x14ac:dyDescent="0.25">
      <c r="B6" s="19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26.4" x14ac:dyDescent="0.25">
      <c r="B8" s="1">
        <v>1</v>
      </c>
      <c r="C8" s="23" t="s">
        <v>62</v>
      </c>
      <c r="D8" s="13" t="s">
        <v>6</v>
      </c>
      <c r="E8" s="13">
        <v>3</v>
      </c>
      <c r="F8" s="14">
        <v>0</v>
      </c>
      <c r="G8" s="29">
        <f>E8*F8</f>
        <v>0</v>
      </c>
      <c r="H8" s="14">
        <v>0</v>
      </c>
      <c r="I8" s="14">
        <f t="shared" ref="I8" si="0">G8+(G8*H8)</f>
        <v>0</v>
      </c>
      <c r="J8" s="1"/>
    </row>
    <row r="9" spans="1:10" ht="13.2" x14ac:dyDescent="0.25">
      <c r="B9" s="1">
        <v>2</v>
      </c>
      <c r="C9" s="5" t="s">
        <v>96</v>
      </c>
      <c r="D9" s="1" t="s">
        <v>6</v>
      </c>
      <c r="E9">
        <v>1</v>
      </c>
      <c r="F9" s="2">
        <v>0</v>
      </c>
      <c r="G9" s="28">
        <f t="shared" ref="G9:G20" si="1">E9*F9</f>
        <v>0</v>
      </c>
      <c r="H9" s="2">
        <v>0</v>
      </c>
      <c r="I9" s="2">
        <f t="shared" ref="I9:I20" si="2">G9+(G9*H9)</f>
        <v>0</v>
      </c>
      <c r="J9" s="1"/>
    </row>
    <row r="10" spans="1:10" ht="13.2" x14ac:dyDescent="0.25">
      <c r="B10">
        <v>3</v>
      </c>
      <c r="C10" s="5" t="s">
        <v>63</v>
      </c>
      <c r="D10" s="5" t="s">
        <v>64</v>
      </c>
      <c r="E10">
        <v>4</v>
      </c>
      <c r="F10" s="2">
        <v>0</v>
      </c>
      <c r="G10" s="28">
        <f t="shared" si="1"/>
        <v>0</v>
      </c>
      <c r="H10" s="2">
        <v>0</v>
      </c>
      <c r="I10" s="2">
        <f t="shared" si="2"/>
        <v>0</v>
      </c>
      <c r="J10" s="9"/>
    </row>
    <row r="11" spans="1:10" ht="13.2" x14ac:dyDescent="0.25">
      <c r="B11" s="1">
        <v>4</v>
      </c>
      <c r="C11" s="5" t="s">
        <v>67</v>
      </c>
      <c r="D11" s="1" t="s">
        <v>6</v>
      </c>
      <c r="E11" s="1">
        <v>2</v>
      </c>
      <c r="F11" s="2">
        <v>0</v>
      </c>
      <c r="G11" s="28">
        <f t="shared" si="1"/>
        <v>0</v>
      </c>
      <c r="H11" s="2">
        <v>0</v>
      </c>
      <c r="I11" s="2">
        <f t="shared" si="2"/>
        <v>0</v>
      </c>
      <c r="J11" s="9"/>
    </row>
    <row r="12" spans="1:10" ht="13.2" x14ac:dyDescent="0.25">
      <c r="B12" s="1">
        <v>5</v>
      </c>
      <c r="C12" s="5" t="s">
        <v>66</v>
      </c>
      <c r="D12" s="1" t="s">
        <v>6</v>
      </c>
      <c r="E12" s="1">
        <v>1</v>
      </c>
      <c r="F12" s="2">
        <v>0</v>
      </c>
      <c r="G12" s="28">
        <f t="shared" si="1"/>
        <v>0</v>
      </c>
      <c r="H12" s="2">
        <v>0</v>
      </c>
      <c r="I12" s="2">
        <f t="shared" si="2"/>
        <v>0</v>
      </c>
      <c r="J12" s="1"/>
    </row>
    <row r="13" spans="1:10" ht="13.2" x14ac:dyDescent="0.25">
      <c r="B13" s="1">
        <v>6</v>
      </c>
      <c r="C13" s="5" t="s">
        <v>97</v>
      </c>
      <c r="D13" s="1" t="s">
        <v>64</v>
      </c>
      <c r="E13" s="1">
        <v>6</v>
      </c>
      <c r="F13" s="2">
        <v>0</v>
      </c>
      <c r="G13" s="28">
        <f t="shared" si="1"/>
        <v>0</v>
      </c>
      <c r="H13" s="2">
        <v>0</v>
      </c>
      <c r="I13" s="2">
        <f t="shared" si="2"/>
        <v>0</v>
      </c>
      <c r="J13" s="9"/>
    </row>
    <row r="14" spans="1:10" ht="13.2" x14ac:dyDescent="0.25">
      <c r="B14" s="1">
        <v>7</v>
      </c>
      <c r="C14" s="5" t="s">
        <v>35</v>
      </c>
      <c r="D14" s="1" t="s">
        <v>6</v>
      </c>
      <c r="E14" s="1">
        <v>6</v>
      </c>
      <c r="F14" s="2">
        <v>0</v>
      </c>
      <c r="G14" s="28">
        <f t="shared" si="1"/>
        <v>0</v>
      </c>
      <c r="H14" s="2">
        <v>0</v>
      </c>
      <c r="I14" s="2">
        <f t="shared" si="2"/>
        <v>0</v>
      </c>
      <c r="J14" s="9"/>
    </row>
    <row r="15" spans="1:10" ht="13.2" x14ac:dyDescent="0.25">
      <c r="B15" s="1">
        <v>8</v>
      </c>
      <c r="C15" s="5" t="s">
        <v>65</v>
      </c>
      <c r="D15" s="1" t="s">
        <v>11</v>
      </c>
      <c r="E15" s="1">
        <v>150</v>
      </c>
      <c r="F15" s="2">
        <v>0</v>
      </c>
      <c r="G15" s="28">
        <f t="shared" ref="G15:G16" si="3">E15*F15</f>
        <v>0</v>
      </c>
      <c r="H15" s="2">
        <v>0</v>
      </c>
      <c r="I15" s="2">
        <f t="shared" ref="I15:I16" si="4">G15+(G15*H15)</f>
        <v>0</v>
      </c>
      <c r="J15" s="9"/>
    </row>
    <row r="16" spans="1:10" ht="13.2" x14ac:dyDescent="0.25">
      <c r="B16" s="1">
        <v>9</v>
      </c>
      <c r="C16" s="5" t="s">
        <v>34</v>
      </c>
      <c r="D16" s="1" t="s">
        <v>11</v>
      </c>
      <c r="E16" s="1">
        <v>150</v>
      </c>
      <c r="F16" s="2">
        <v>0</v>
      </c>
      <c r="G16" s="28">
        <f t="shared" si="3"/>
        <v>0</v>
      </c>
      <c r="H16" s="2">
        <v>0</v>
      </c>
      <c r="I16" s="2">
        <f t="shared" si="4"/>
        <v>0</v>
      </c>
      <c r="J16" s="1"/>
    </row>
    <row r="17" spans="2:10" ht="13.2" x14ac:dyDescent="0.25">
      <c r="B17" s="1">
        <v>10</v>
      </c>
      <c r="C17" s="5" t="s">
        <v>68</v>
      </c>
      <c r="D17" s="1" t="s">
        <v>6</v>
      </c>
      <c r="E17" s="1">
        <v>1</v>
      </c>
      <c r="F17" s="2">
        <v>0</v>
      </c>
      <c r="G17" s="28">
        <f t="shared" si="1"/>
        <v>0</v>
      </c>
      <c r="H17" s="2">
        <v>0</v>
      </c>
      <c r="I17" s="2">
        <f t="shared" si="2"/>
        <v>0</v>
      </c>
      <c r="J17" s="1"/>
    </row>
    <row r="18" spans="2:10" ht="13.2" x14ac:dyDescent="0.25">
      <c r="B18" s="1">
        <v>11</v>
      </c>
      <c r="C18" s="5" t="s">
        <v>69</v>
      </c>
      <c r="D18" s="1" t="s">
        <v>59</v>
      </c>
      <c r="E18" s="1">
        <v>1</v>
      </c>
      <c r="F18" s="2">
        <v>0</v>
      </c>
      <c r="G18" s="28">
        <f t="shared" si="1"/>
        <v>0</v>
      </c>
      <c r="H18" s="2">
        <v>0</v>
      </c>
      <c r="I18" s="2">
        <f t="shared" si="2"/>
        <v>0</v>
      </c>
      <c r="J18" s="1"/>
    </row>
    <row r="19" spans="2:10" ht="13.2" x14ac:dyDescent="0.25">
      <c r="B19" s="1">
        <v>12</v>
      </c>
      <c r="C19" s="5" t="s">
        <v>98</v>
      </c>
      <c r="D19" s="1" t="s">
        <v>6</v>
      </c>
      <c r="E19" s="1">
        <v>1</v>
      </c>
      <c r="F19" s="2">
        <v>0</v>
      </c>
      <c r="G19" s="28">
        <f t="shared" si="1"/>
        <v>0</v>
      </c>
      <c r="H19" s="2">
        <v>0</v>
      </c>
      <c r="I19" s="2">
        <f t="shared" si="2"/>
        <v>0</v>
      </c>
      <c r="J19" s="1"/>
    </row>
    <row r="20" spans="2:10" ht="13.2" x14ac:dyDescent="0.25">
      <c r="B20" s="1">
        <v>13</v>
      </c>
      <c r="C20" s="5" t="s">
        <v>50</v>
      </c>
      <c r="D20" s="1"/>
      <c r="F20" s="2">
        <v>0</v>
      </c>
      <c r="G20" s="28">
        <f t="shared" si="1"/>
        <v>0</v>
      </c>
      <c r="H20" s="2">
        <v>0</v>
      </c>
      <c r="I20" s="2">
        <f t="shared" si="2"/>
        <v>0</v>
      </c>
      <c r="J20" s="1"/>
    </row>
    <row r="21" spans="2:10" ht="13.2" x14ac:dyDescent="0.25">
      <c r="B21" s="1"/>
      <c r="C21" s="5"/>
      <c r="D21" s="1"/>
      <c r="F21" s="2"/>
      <c r="G21" s="2"/>
      <c r="H21" s="2"/>
      <c r="I21" s="2"/>
      <c r="J21" s="5"/>
    </row>
    <row r="22" spans="2:10" ht="13.2" x14ac:dyDescent="0.25">
      <c r="B22" s="35" t="s">
        <v>20</v>
      </c>
      <c r="C22" s="36"/>
      <c r="D22" s="36"/>
      <c r="E22" s="36"/>
      <c r="F22" s="36"/>
      <c r="G22" s="20">
        <f>SUM(G8:G20)</f>
        <v>0</v>
      </c>
      <c r="H22" s="3"/>
      <c r="I22" s="20">
        <f>SUM(I8:I20)</f>
        <v>0</v>
      </c>
      <c r="J22" s="1"/>
    </row>
    <row r="23" spans="2:10" ht="13.2" x14ac:dyDescent="0.25">
      <c r="B23" s="1"/>
      <c r="I23" s="1"/>
    </row>
    <row r="24" spans="2:10" ht="15.75" customHeight="1" x14ac:dyDescent="0.25">
      <c r="B24" s="1"/>
    </row>
  </sheetData>
  <mergeCells count="1">
    <mergeCell ref="B22:F22"/>
  </mergeCells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4A53F-3AAD-4A1B-A908-2F63749A457A}">
  <sheetPr>
    <outlinePr summaryBelow="0" summaryRight="0"/>
  </sheetPr>
  <dimension ref="A3:K21"/>
  <sheetViews>
    <sheetView workbookViewId="0">
      <selection activeCell="H22" sqref="H22"/>
    </sheetView>
  </sheetViews>
  <sheetFormatPr defaultColWidth="12.5546875" defaultRowHeight="15.75" customHeight="1" x14ac:dyDescent="0.25"/>
  <cols>
    <col min="2" max="2" width="5.6640625" customWidth="1"/>
    <col min="3" max="3" width="51.44140625" bestFit="1" customWidth="1"/>
    <col min="9" max="9" width="13.44140625" bestFit="1" customWidth="1"/>
    <col min="10" max="10" width="27.109375" customWidth="1"/>
  </cols>
  <sheetData>
    <row r="3" spans="1:11" ht="15.75" customHeight="1" x14ac:dyDescent="0.25">
      <c r="A3" s="25">
        <v>8</v>
      </c>
      <c r="B3" s="4" t="s">
        <v>83</v>
      </c>
    </row>
    <row r="6" spans="1:11" ht="13.2" x14ac:dyDescent="0.25">
      <c r="B6" s="18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1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1" ht="26.4" x14ac:dyDescent="0.25">
      <c r="B8">
        <v>1</v>
      </c>
      <c r="C8" s="23" t="s">
        <v>105</v>
      </c>
      <c r="D8" s="1" t="s">
        <v>6</v>
      </c>
      <c r="E8">
        <v>1</v>
      </c>
      <c r="F8" s="2">
        <v>0</v>
      </c>
      <c r="G8" s="2">
        <f t="shared" ref="G8:G14" si="0">E8*F8</f>
        <v>0</v>
      </c>
      <c r="H8" s="28">
        <v>0</v>
      </c>
      <c r="I8" s="2">
        <f t="shared" ref="I8:I14" si="1">G8+(G8*H8)</f>
        <v>0</v>
      </c>
      <c r="J8" s="1"/>
    </row>
    <row r="9" spans="1:11" ht="13.2" x14ac:dyDescent="0.25">
      <c r="B9">
        <v>2</v>
      </c>
      <c r="C9" s="5" t="s">
        <v>54</v>
      </c>
      <c r="D9" s="1" t="s">
        <v>11</v>
      </c>
      <c r="E9" s="1">
        <v>1</v>
      </c>
      <c r="F9" s="2">
        <v>0</v>
      </c>
      <c r="G9" s="2">
        <f t="shared" si="0"/>
        <v>0</v>
      </c>
      <c r="H9" s="28">
        <v>0</v>
      </c>
      <c r="I9" s="2">
        <f t="shared" si="1"/>
        <v>0</v>
      </c>
      <c r="J9" s="8"/>
    </row>
    <row r="10" spans="1:11" ht="13.2" x14ac:dyDescent="0.25">
      <c r="B10">
        <v>3</v>
      </c>
      <c r="C10" s="11" t="s">
        <v>55</v>
      </c>
      <c r="D10" s="1" t="s">
        <v>11</v>
      </c>
      <c r="E10">
        <v>4</v>
      </c>
      <c r="F10" s="2">
        <v>0</v>
      </c>
      <c r="G10" s="2">
        <f t="shared" si="0"/>
        <v>0</v>
      </c>
      <c r="H10" s="28">
        <v>0</v>
      </c>
      <c r="I10" s="2">
        <f t="shared" si="1"/>
        <v>0</v>
      </c>
      <c r="J10" s="1"/>
    </row>
    <row r="11" spans="1:11" ht="13.2" x14ac:dyDescent="0.25">
      <c r="B11">
        <v>4</v>
      </c>
      <c r="C11" s="11" t="s">
        <v>56</v>
      </c>
      <c r="D11" s="1" t="s">
        <v>11</v>
      </c>
      <c r="E11">
        <v>45</v>
      </c>
      <c r="F11" s="2">
        <v>0</v>
      </c>
      <c r="G11" s="2">
        <f t="shared" si="0"/>
        <v>0</v>
      </c>
      <c r="H11" s="28">
        <v>0</v>
      </c>
      <c r="I11" s="2">
        <f t="shared" si="1"/>
        <v>0</v>
      </c>
      <c r="J11" s="1"/>
    </row>
    <row r="12" spans="1:11" ht="13.2" x14ac:dyDescent="0.25">
      <c r="B12">
        <v>5</v>
      </c>
      <c r="C12" s="5" t="s">
        <v>37</v>
      </c>
      <c r="D12" s="1" t="s">
        <v>11</v>
      </c>
      <c r="E12">
        <v>45</v>
      </c>
      <c r="F12" s="2">
        <v>0</v>
      </c>
      <c r="G12" s="2">
        <f t="shared" si="0"/>
        <v>0</v>
      </c>
      <c r="H12" s="28">
        <v>0</v>
      </c>
      <c r="I12" s="2">
        <f t="shared" si="1"/>
        <v>0</v>
      </c>
      <c r="J12" s="1"/>
    </row>
    <row r="13" spans="1:11" ht="13.2" x14ac:dyDescent="0.25">
      <c r="B13">
        <v>6</v>
      </c>
      <c r="C13" s="1" t="s">
        <v>57</v>
      </c>
      <c r="D13" s="1" t="s">
        <v>11</v>
      </c>
      <c r="E13">
        <v>45</v>
      </c>
      <c r="F13" s="2">
        <v>0</v>
      </c>
      <c r="G13" s="2">
        <f t="shared" si="0"/>
        <v>0</v>
      </c>
      <c r="H13" s="28">
        <v>0</v>
      </c>
      <c r="I13" s="2">
        <f t="shared" si="1"/>
        <v>0</v>
      </c>
      <c r="J13" s="1"/>
    </row>
    <row r="14" spans="1:11" ht="13.2" x14ac:dyDescent="0.25">
      <c r="B14">
        <v>7</v>
      </c>
      <c r="C14" s="5" t="s">
        <v>50</v>
      </c>
      <c r="D14" s="1"/>
      <c r="F14" s="2">
        <v>0</v>
      </c>
      <c r="G14" s="2">
        <f t="shared" si="0"/>
        <v>0</v>
      </c>
      <c r="H14" s="28">
        <v>0</v>
      </c>
      <c r="I14" s="2">
        <f t="shared" si="1"/>
        <v>0</v>
      </c>
      <c r="J14" s="1"/>
    </row>
    <row r="15" spans="1:11" ht="13.2" x14ac:dyDescent="0.25">
      <c r="C15" s="1"/>
      <c r="D15" s="1"/>
      <c r="F15" s="2"/>
      <c r="G15" s="2"/>
      <c r="H15" s="2"/>
      <c r="I15" s="2"/>
      <c r="J15" s="1"/>
      <c r="K15" s="9"/>
    </row>
    <row r="16" spans="1:11" ht="13.2" x14ac:dyDescent="0.25">
      <c r="B16" s="35" t="s">
        <v>20</v>
      </c>
      <c r="C16" s="36"/>
      <c r="D16" s="36"/>
      <c r="E16" s="36"/>
      <c r="F16" s="36"/>
      <c r="G16" s="20">
        <f>SUM(G8:G14)</f>
        <v>0</v>
      </c>
      <c r="H16" s="3"/>
      <c r="I16" s="20">
        <f>SUM(I8:I14)</f>
        <v>0</v>
      </c>
      <c r="J16" s="1"/>
    </row>
    <row r="17" spans="2:9" ht="13.2" x14ac:dyDescent="0.25">
      <c r="B17" s="1"/>
      <c r="I17" s="1"/>
    </row>
    <row r="21" spans="2:9" ht="15.75" customHeight="1" x14ac:dyDescent="0.25">
      <c r="D21" t="s">
        <v>29</v>
      </c>
    </row>
  </sheetData>
  <mergeCells count="1">
    <mergeCell ref="B16:F16"/>
  </mergeCells>
  <pageMargins left="0.7" right="0.7" top="0.75" bottom="0.75" header="0.3" footer="0.3"/>
  <pageSetup paperSize="9"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71A80-F975-4C3F-BBA4-7381ABD75886}">
  <sheetPr>
    <outlinePr summaryBelow="0" summaryRight="0"/>
  </sheetPr>
  <dimension ref="A3:J20"/>
  <sheetViews>
    <sheetView topLeftCell="B1" workbookViewId="0">
      <selection activeCell="H17" sqref="H17"/>
    </sheetView>
  </sheetViews>
  <sheetFormatPr defaultColWidth="12.5546875" defaultRowHeight="15.75" customHeight="1" x14ac:dyDescent="0.25"/>
  <cols>
    <col min="2" max="2" width="5.6640625" customWidth="1"/>
    <col min="3" max="3" width="49.5546875" bestFit="1" customWidth="1"/>
    <col min="9" max="9" width="13.44140625" bestFit="1" customWidth="1"/>
    <col min="10" max="10" width="69" customWidth="1"/>
  </cols>
  <sheetData>
    <row r="3" spans="1:10" ht="15.75" customHeight="1" x14ac:dyDescent="0.25">
      <c r="A3" s="15">
        <v>9</v>
      </c>
      <c r="B3" s="4" t="s">
        <v>84</v>
      </c>
    </row>
    <row r="6" spans="1:10" ht="13.2" x14ac:dyDescent="0.25">
      <c r="B6" s="19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26.4" x14ac:dyDescent="0.25">
      <c r="B8" s="1">
        <v>1</v>
      </c>
      <c r="C8" s="23" t="s">
        <v>106</v>
      </c>
      <c r="D8" s="13" t="s">
        <v>6</v>
      </c>
      <c r="E8" s="13">
        <v>1</v>
      </c>
      <c r="F8" s="14">
        <v>0</v>
      </c>
      <c r="G8" s="14">
        <f>E8*F8</f>
        <v>0</v>
      </c>
      <c r="H8" s="29">
        <v>0</v>
      </c>
      <c r="I8" s="14">
        <f t="shared" ref="I8" si="0">G8+(G8*H8)</f>
        <v>0</v>
      </c>
      <c r="J8" s="1"/>
    </row>
    <row r="9" spans="1:10" ht="13.2" x14ac:dyDescent="0.25">
      <c r="B9" s="1">
        <v>2</v>
      </c>
      <c r="C9" s="5" t="s">
        <v>33</v>
      </c>
      <c r="D9" s="1" t="s">
        <v>11</v>
      </c>
      <c r="E9" s="1">
        <v>37</v>
      </c>
      <c r="F9" s="2">
        <v>0</v>
      </c>
      <c r="G9" s="2">
        <f t="shared" ref="G9:G12" si="1">E9*F9</f>
        <v>0</v>
      </c>
      <c r="H9" s="28">
        <v>0</v>
      </c>
      <c r="I9" s="2">
        <f>G9+(G9*H9)</f>
        <v>0</v>
      </c>
      <c r="J9" s="8"/>
    </row>
    <row r="10" spans="1:10" ht="13.2" x14ac:dyDescent="0.25">
      <c r="B10" s="1">
        <v>3</v>
      </c>
      <c r="C10" s="1" t="s">
        <v>10</v>
      </c>
      <c r="D10" s="1" t="s">
        <v>11</v>
      </c>
      <c r="E10">
        <v>37</v>
      </c>
      <c r="F10" s="2">
        <v>0</v>
      </c>
      <c r="G10" s="2">
        <f t="shared" si="1"/>
        <v>0</v>
      </c>
      <c r="H10" s="28">
        <v>0</v>
      </c>
      <c r="I10" s="2">
        <f>G10+(G10*H10)</f>
        <v>0</v>
      </c>
      <c r="J10" s="5"/>
    </row>
    <row r="11" spans="1:10" ht="13.2" x14ac:dyDescent="0.25">
      <c r="B11" s="24">
        <v>4</v>
      </c>
      <c r="C11" s="1" t="s">
        <v>28</v>
      </c>
      <c r="D11" s="1" t="s">
        <v>11</v>
      </c>
      <c r="E11">
        <v>37</v>
      </c>
      <c r="F11" s="2">
        <v>0</v>
      </c>
      <c r="G11" s="2">
        <f t="shared" si="1"/>
        <v>0</v>
      </c>
      <c r="H11" s="28">
        <v>0</v>
      </c>
      <c r="I11" s="2">
        <f>G11+(G11*H11)</f>
        <v>0</v>
      </c>
      <c r="J11" s="8"/>
    </row>
    <row r="12" spans="1:10" s="9" customFormat="1" ht="13.2" x14ac:dyDescent="0.25">
      <c r="B12" s="1">
        <v>5</v>
      </c>
      <c r="C12" s="5" t="s">
        <v>50</v>
      </c>
      <c r="D12" s="1"/>
      <c r="E12"/>
      <c r="F12" s="2">
        <v>0</v>
      </c>
      <c r="G12" s="2">
        <f t="shared" si="1"/>
        <v>0</v>
      </c>
      <c r="H12" s="28">
        <v>0</v>
      </c>
      <c r="I12" s="2">
        <f t="shared" ref="I12" si="2">G12+(G12*H12)</f>
        <v>0</v>
      </c>
      <c r="J12" s="13"/>
    </row>
    <row r="13" spans="1:10" ht="13.2" x14ac:dyDescent="0.25">
      <c r="B13" s="1"/>
      <c r="C13" s="5"/>
      <c r="D13" s="1"/>
      <c r="F13" s="2"/>
      <c r="G13" s="2"/>
      <c r="H13" s="2"/>
      <c r="I13" s="2"/>
      <c r="J13" s="5"/>
    </row>
    <row r="14" spans="1:10" ht="13.2" x14ac:dyDescent="0.25">
      <c r="B14" s="35" t="s">
        <v>20</v>
      </c>
      <c r="C14" s="36"/>
      <c r="D14" s="36"/>
      <c r="E14" s="36"/>
      <c r="F14" s="36"/>
      <c r="G14" s="20">
        <f>SUM(G8:G12)</f>
        <v>0</v>
      </c>
      <c r="H14" s="3"/>
      <c r="I14" s="20">
        <f>SUM(I8:I12)</f>
        <v>0</v>
      </c>
      <c r="J14" s="1"/>
    </row>
    <row r="15" spans="1:10" ht="13.2" x14ac:dyDescent="0.25">
      <c r="B15" s="1"/>
      <c r="I15" s="1"/>
    </row>
    <row r="16" spans="1:10" ht="15.75" customHeight="1" x14ac:dyDescent="0.25">
      <c r="B16" s="1"/>
    </row>
    <row r="20" spans="4:4" ht="15.75" customHeight="1" x14ac:dyDescent="0.25">
      <c r="D20" t="s">
        <v>29</v>
      </c>
    </row>
  </sheetData>
  <mergeCells count="1">
    <mergeCell ref="B14:F14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3:J20"/>
  <sheetViews>
    <sheetView topLeftCell="B1" workbookViewId="0">
      <selection activeCell="H8" sqref="H8"/>
    </sheetView>
  </sheetViews>
  <sheetFormatPr defaultColWidth="12.5546875" defaultRowHeight="15.75" customHeight="1" x14ac:dyDescent="0.25"/>
  <cols>
    <col min="2" max="2" width="5.6640625" customWidth="1"/>
    <col min="3" max="3" width="49.5546875" bestFit="1" customWidth="1"/>
    <col min="9" max="9" width="13.44140625" bestFit="1" customWidth="1"/>
    <col min="10" max="10" width="69" bestFit="1" customWidth="1"/>
  </cols>
  <sheetData>
    <row r="3" spans="1:10" ht="15.75" customHeight="1" x14ac:dyDescent="0.25">
      <c r="A3" s="15">
        <v>10</v>
      </c>
      <c r="B3" s="4" t="s">
        <v>85</v>
      </c>
    </row>
    <row r="6" spans="1:10" ht="13.2" x14ac:dyDescent="0.25">
      <c r="B6" s="19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13.2" x14ac:dyDescent="0.25">
      <c r="B8" s="1">
        <v>1</v>
      </c>
      <c r="C8" s="5" t="s">
        <v>73</v>
      </c>
      <c r="D8" s="1" t="s">
        <v>6</v>
      </c>
      <c r="E8">
        <v>30</v>
      </c>
      <c r="F8" s="2">
        <v>0</v>
      </c>
      <c r="G8" s="2">
        <f>E8*F8</f>
        <v>0</v>
      </c>
      <c r="H8" s="28">
        <v>0</v>
      </c>
      <c r="I8" s="2">
        <f t="shared" ref="I8:I14" si="0">G8+(G8*H8)</f>
        <v>0</v>
      </c>
      <c r="J8" s="1"/>
    </row>
    <row r="9" spans="1:10" ht="13.2" x14ac:dyDescent="0.25">
      <c r="B9">
        <v>2</v>
      </c>
      <c r="C9" s="5" t="s">
        <v>74</v>
      </c>
      <c r="D9" s="1" t="s">
        <v>6</v>
      </c>
      <c r="E9">
        <v>14</v>
      </c>
      <c r="F9" s="2">
        <v>0</v>
      </c>
      <c r="G9" s="2">
        <f t="shared" ref="G9:G14" si="1">E9*F9</f>
        <v>0</v>
      </c>
      <c r="H9" s="28">
        <v>0</v>
      </c>
      <c r="I9" s="2">
        <f t="shared" si="0"/>
        <v>0</v>
      </c>
      <c r="J9" s="1"/>
    </row>
    <row r="10" spans="1:10" ht="13.2" x14ac:dyDescent="0.25">
      <c r="B10">
        <v>3</v>
      </c>
      <c r="C10" s="5" t="s">
        <v>75</v>
      </c>
      <c r="D10" s="5" t="s">
        <v>6</v>
      </c>
      <c r="E10">
        <v>43</v>
      </c>
      <c r="F10" s="2">
        <v>0</v>
      </c>
      <c r="G10" s="2">
        <f t="shared" si="1"/>
        <v>0</v>
      </c>
      <c r="H10" s="28">
        <v>0</v>
      </c>
      <c r="I10" s="2">
        <f t="shared" si="0"/>
        <v>0</v>
      </c>
      <c r="J10" s="1"/>
    </row>
    <row r="11" spans="1:10" ht="13.2" x14ac:dyDescent="0.25">
      <c r="B11" s="1">
        <v>4</v>
      </c>
      <c r="C11" s="5" t="s">
        <v>76</v>
      </c>
      <c r="D11" s="5" t="s">
        <v>59</v>
      </c>
      <c r="E11" s="1">
        <v>1</v>
      </c>
      <c r="F11" s="2">
        <v>0</v>
      </c>
      <c r="G11" s="2">
        <f t="shared" si="1"/>
        <v>0</v>
      </c>
      <c r="H11" s="28">
        <v>0</v>
      </c>
      <c r="I11" s="2">
        <f t="shared" si="0"/>
        <v>0</v>
      </c>
      <c r="J11" s="1"/>
    </row>
    <row r="12" spans="1:10" ht="13.2" x14ac:dyDescent="0.25">
      <c r="B12" s="1">
        <v>5</v>
      </c>
      <c r="C12" s="5" t="s">
        <v>22</v>
      </c>
      <c r="D12" s="5" t="s">
        <v>59</v>
      </c>
      <c r="E12" s="1">
        <v>1</v>
      </c>
      <c r="F12" s="2">
        <v>0</v>
      </c>
      <c r="G12" s="2">
        <f t="shared" si="1"/>
        <v>0</v>
      </c>
      <c r="H12" s="28">
        <v>0</v>
      </c>
      <c r="I12" s="2">
        <f t="shared" si="0"/>
        <v>0</v>
      </c>
      <c r="J12" s="5"/>
    </row>
    <row r="13" spans="1:10" ht="13.2" x14ac:dyDescent="0.25">
      <c r="B13" s="5">
        <v>6</v>
      </c>
      <c r="C13" s="1" t="s">
        <v>7</v>
      </c>
      <c r="D13" s="5" t="s">
        <v>59</v>
      </c>
      <c r="E13">
        <v>1</v>
      </c>
      <c r="F13" s="2">
        <v>0</v>
      </c>
      <c r="G13" s="2">
        <f t="shared" si="1"/>
        <v>0</v>
      </c>
      <c r="H13" s="28">
        <v>0</v>
      </c>
      <c r="I13" s="2">
        <f t="shared" si="0"/>
        <v>0</v>
      </c>
      <c r="J13" s="5"/>
    </row>
    <row r="14" spans="1:10" ht="13.2" x14ac:dyDescent="0.25">
      <c r="B14">
        <v>7</v>
      </c>
      <c r="C14" s="13" t="s">
        <v>25</v>
      </c>
      <c r="D14" s="13" t="s">
        <v>59</v>
      </c>
      <c r="E14" s="13">
        <v>0</v>
      </c>
      <c r="F14" s="14">
        <v>0</v>
      </c>
      <c r="G14" s="14">
        <f t="shared" si="1"/>
        <v>0</v>
      </c>
      <c r="H14" s="29">
        <v>0</v>
      </c>
      <c r="I14" s="14">
        <f t="shared" si="0"/>
        <v>0</v>
      </c>
      <c r="J14" s="12"/>
    </row>
    <row r="15" spans="1:10" ht="13.2" x14ac:dyDescent="0.25">
      <c r="B15">
        <v>8</v>
      </c>
      <c r="C15" s="1" t="s">
        <v>10</v>
      </c>
      <c r="D15" s="1" t="s">
        <v>11</v>
      </c>
      <c r="E15">
        <v>45</v>
      </c>
      <c r="F15" s="2">
        <v>0</v>
      </c>
      <c r="G15" s="2">
        <f t="shared" ref="G15:G16" si="2">E15*F15</f>
        <v>0</v>
      </c>
      <c r="H15" s="28">
        <v>0</v>
      </c>
      <c r="I15" s="2">
        <f>G15+(G15*H15)</f>
        <v>0</v>
      </c>
      <c r="J15" s="12"/>
    </row>
    <row r="16" spans="1:10" ht="13.2" x14ac:dyDescent="0.25">
      <c r="B16" s="5">
        <v>9</v>
      </c>
      <c r="C16" s="5" t="s">
        <v>50</v>
      </c>
      <c r="D16" s="1"/>
      <c r="F16" s="2">
        <v>0</v>
      </c>
      <c r="G16" s="2">
        <f t="shared" si="2"/>
        <v>0</v>
      </c>
      <c r="H16" s="28">
        <v>0</v>
      </c>
      <c r="I16" s="2">
        <f t="shared" ref="I16" si="3">G16+(G16*H16)</f>
        <v>0</v>
      </c>
      <c r="J16" s="5"/>
    </row>
    <row r="17" spans="2:10" ht="13.2" x14ac:dyDescent="0.25">
      <c r="B17" s="1"/>
      <c r="C17" s="5"/>
      <c r="D17" s="1"/>
      <c r="F17" s="2"/>
      <c r="G17" s="2"/>
      <c r="H17" s="2"/>
      <c r="I17" s="2"/>
      <c r="J17" s="5"/>
    </row>
    <row r="18" spans="2:10" ht="13.2" x14ac:dyDescent="0.25">
      <c r="B18" s="35" t="s">
        <v>20</v>
      </c>
      <c r="C18" s="36"/>
      <c r="D18" s="36"/>
      <c r="E18" s="36"/>
      <c r="F18" s="36"/>
      <c r="G18" s="3">
        <f>SUM(G8:G16)</f>
        <v>0</v>
      </c>
      <c r="H18" s="3"/>
      <c r="I18" s="3">
        <f>SUM(I8:I16)</f>
        <v>0</v>
      </c>
      <c r="J18" s="1"/>
    </row>
    <row r="19" spans="2:10" ht="13.2" x14ac:dyDescent="0.25">
      <c r="B19" s="1"/>
      <c r="I19" s="1"/>
    </row>
    <row r="20" spans="2:10" ht="15.75" customHeight="1" x14ac:dyDescent="0.25">
      <c r="B20" s="1"/>
    </row>
  </sheetData>
  <mergeCells count="1">
    <mergeCell ref="B18:F18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971D7-748B-4273-8103-FE5F99F1E3C4}">
  <sheetPr>
    <outlinePr summaryBelow="0" summaryRight="0"/>
  </sheetPr>
  <dimension ref="A3:J14"/>
  <sheetViews>
    <sheetView workbookViewId="0">
      <selection activeCell="F10" sqref="F10"/>
    </sheetView>
  </sheetViews>
  <sheetFormatPr defaultColWidth="12.5546875" defaultRowHeight="15.75" customHeight="1" x14ac:dyDescent="0.25"/>
  <cols>
    <col min="2" max="2" width="5.6640625" customWidth="1"/>
    <col min="3" max="3" width="49.5546875" bestFit="1" customWidth="1"/>
    <col min="9" max="9" width="13.44140625" bestFit="1" customWidth="1"/>
    <col min="10" max="10" width="27.109375" customWidth="1"/>
  </cols>
  <sheetData>
    <row r="3" spans="1:10" ht="15.75" customHeight="1" x14ac:dyDescent="0.25">
      <c r="A3" s="26">
        <v>11</v>
      </c>
      <c r="B3" s="4" t="s">
        <v>86</v>
      </c>
    </row>
    <row r="6" spans="1:10" ht="13.2" x14ac:dyDescent="0.25">
      <c r="B6" s="19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13.2" x14ac:dyDescent="0.25">
      <c r="B8" s="5">
        <v>1</v>
      </c>
      <c r="C8" s="5" t="s">
        <v>107</v>
      </c>
      <c r="D8" s="1" t="s">
        <v>38</v>
      </c>
      <c r="E8" s="1">
        <v>1</v>
      </c>
      <c r="F8" s="10">
        <v>0</v>
      </c>
      <c r="G8" s="10">
        <f>E8*F8</f>
        <v>0</v>
      </c>
      <c r="H8" s="30">
        <v>0</v>
      </c>
      <c r="I8" s="2">
        <f t="shared" ref="I8" si="0">G8+(G8*H8)</f>
        <v>0</v>
      </c>
      <c r="J8" s="5"/>
    </row>
    <row r="9" spans="1:10" ht="13.2" x14ac:dyDescent="0.25">
      <c r="B9" s="1">
        <v>2</v>
      </c>
      <c r="C9" s="1" t="s">
        <v>39</v>
      </c>
      <c r="D9" s="1" t="s">
        <v>38</v>
      </c>
      <c r="E9" s="1">
        <v>1</v>
      </c>
      <c r="F9" s="10">
        <v>0</v>
      </c>
      <c r="G9" s="10">
        <f>E9*F9</f>
        <v>0</v>
      </c>
      <c r="H9" s="30">
        <v>0</v>
      </c>
      <c r="I9" s="2">
        <f t="shared" ref="I9:I10" si="1">G9+(G9*H9)</f>
        <v>0</v>
      </c>
      <c r="J9" s="1"/>
    </row>
    <row r="10" spans="1:10" ht="13.2" x14ac:dyDescent="0.25">
      <c r="B10" s="1">
        <v>3</v>
      </c>
      <c r="C10" s="5" t="s">
        <v>50</v>
      </c>
      <c r="D10" s="1"/>
      <c r="F10" s="2">
        <v>0</v>
      </c>
      <c r="G10" s="2">
        <f t="shared" ref="G10" si="2">E10*F10</f>
        <v>0</v>
      </c>
      <c r="H10" s="28">
        <v>0</v>
      </c>
      <c r="I10" s="2">
        <f t="shared" si="1"/>
        <v>0</v>
      </c>
      <c r="J10" s="1"/>
    </row>
    <row r="11" spans="1:10" ht="13.2" x14ac:dyDescent="0.25">
      <c r="B11" s="1"/>
      <c r="C11" s="1"/>
      <c r="D11" s="1"/>
      <c r="E11" s="1"/>
      <c r="F11" s="1"/>
      <c r="G11" s="1"/>
      <c r="H11" s="1"/>
      <c r="I11" s="1"/>
      <c r="J11" s="1"/>
    </row>
    <row r="12" spans="1:10" ht="13.2" x14ac:dyDescent="0.25">
      <c r="B12" s="35" t="s">
        <v>20</v>
      </c>
      <c r="C12" s="36"/>
      <c r="D12" s="36"/>
      <c r="E12" s="36"/>
      <c r="F12" s="36"/>
      <c r="G12" s="20">
        <f>SUM(G8:G10)</f>
        <v>0</v>
      </c>
      <c r="H12" s="3"/>
      <c r="I12" s="20">
        <f>SUM(I8:I10)</f>
        <v>0</v>
      </c>
      <c r="J12" s="1"/>
    </row>
    <row r="13" spans="1:10" ht="13.2" x14ac:dyDescent="0.25">
      <c r="B13" s="1"/>
      <c r="I13" s="1"/>
    </row>
    <row r="14" spans="1:10" ht="15.75" customHeight="1" x14ac:dyDescent="0.25">
      <c r="B14" s="1"/>
    </row>
  </sheetData>
  <mergeCells count="1">
    <mergeCell ref="B12:F12"/>
  </mergeCells>
  <pageMargins left="0.7" right="0.7" top="0.75" bottom="0.75" header="0.3" footer="0.3"/>
  <pageSetup paperSize="9" orientation="portrait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6046A-7E5B-4F80-8B05-7844D7011562}">
  <sheetPr>
    <outlinePr summaryBelow="0" summaryRight="0"/>
  </sheetPr>
  <dimension ref="A3:J14"/>
  <sheetViews>
    <sheetView workbookViewId="0">
      <selection activeCell="F10" sqref="F10"/>
    </sheetView>
  </sheetViews>
  <sheetFormatPr defaultColWidth="12.5546875" defaultRowHeight="15.75" customHeight="1" x14ac:dyDescent="0.25"/>
  <cols>
    <col min="2" max="2" width="5.6640625" customWidth="1"/>
    <col min="3" max="3" width="54.33203125" bestFit="1" customWidth="1"/>
    <col min="9" max="9" width="13.44140625" bestFit="1" customWidth="1"/>
    <col min="10" max="10" width="27.6640625" bestFit="1" customWidth="1"/>
  </cols>
  <sheetData>
    <row r="3" spans="1:10" ht="15.75" customHeight="1" x14ac:dyDescent="0.25">
      <c r="A3" s="15">
        <v>12</v>
      </c>
      <c r="B3" s="4" t="s">
        <v>87</v>
      </c>
    </row>
    <row r="6" spans="1:10" ht="13.2" x14ac:dyDescent="0.25">
      <c r="B6" s="19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13.2" x14ac:dyDescent="0.25">
      <c r="B8" s="1">
        <v>1</v>
      </c>
      <c r="C8" s="5" t="s">
        <v>53</v>
      </c>
      <c r="D8" s="1" t="s">
        <v>6</v>
      </c>
      <c r="E8">
        <v>1</v>
      </c>
      <c r="F8" s="2">
        <v>0</v>
      </c>
      <c r="G8" s="2">
        <f>E8*F8</f>
        <v>0</v>
      </c>
      <c r="H8" s="28">
        <v>0</v>
      </c>
      <c r="I8" s="2">
        <f t="shared" ref="I8" si="0">G8+(G8*H8)</f>
        <v>0</v>
      </c>
      <c r="J8" s="1"/>
    </row>
    <row r="9" spans="1:10" ht="13.2" x14ac:dyDescent="0.25">
      <c r="B9">
        <v>2</v>
      </c>
      <c r="C9" s="5" t="s">
        <v>40</v>
      </c>
      <c r="D9" s="5" t="s">
        <v>6</v>
      </c>
      <c r="E9">
        <v>1</v>
      </c>
      <c r="F9" s="2">
        <v>0</v>
      </c>
      <c r="G9" s="2">
        <f>E9*F9</f>
        <v>0</v>
      </c>
      <c r="H9" s="28">
        <v>0</v>
      </c>
      <c r="I9" s="2">
        <f t="shared" ref="I9:I10" si="1">G9+(G9*H9)</f>
        <v>0</v>
      </c>
      <c r="J9" s="1"/>
    </row>
    <row r="10" spans="1:10" ht="13.2" x14ac:dyDescent="0.25">
      <c r="B10" s="1">
        <v>3</v>
      </c>
      <c r="C10" s="5" t="s">
        <v>50</v>
      </c>
      <c r="D10" s="1"/>
      <c r="F10" s="2">
        <v>0</v>
      </c>
      <c r="G10" s="2">
        <f t="shared" ref="G10" si="2">E10*F10</f>
        <v>0</v>
      </c>
      <c r="H10" s="28">
        <v>0</v>
      </c>
      <c r="I10" s="2">
        <f t="shared" si="1"/>
        <v>0</v>
      </c>
      <c r="J10" s="1"/>
    </row>
    <row r="11" spans="1:10" ht="13.2" x14ac:dyDescent="0.25">
      <c r="B11" s="1"/>
      <c r="C11" s="5"/>
      <c r="D11" s="1"/>
      <c r="F11" s="2"/>
      <c r="G11" s="2"/>
      <c r="H11" s="2"/>
      <c r="I11" s="2"/>
      <c r="J11" s="5"/>
    </row>
    <row r="12" spans="1:10" ht="13.2" x14ac:dyDescent="0.25">
      <c r="B12" s="35" t="s">
        <v>20</v>
      </c>
      <c r="C12" s="36"/>
      <c r="D12" s="36"/>
      <c r="E12" s="36"/>
      <c r="F12" s="36"/>
      <c r="G12" s="20">
        <f>SUM(G8:G10)</f>
        <v>0</v>
      </c>
      <c r="H12" s="3"/>
      <c r="I12" s="20">
        <f>SUM(I8:I10)</f>
        <v>0</v>
      </c>
      <c r="J12" s="1"/>
    </row>
    <row r="13" spans="1:10" ht="13.2" x14ac:dyDescent="0.25">
      <c r="B13" s="1"/>
      <c r="I13" s="1"/>
    </row>
    <row r="14" spans="1:10" ht="15.75" customHeight="1" x14ac:dyDescent="0.25">
      <c r="B14" s="1"/>
    </row>
  </sheetData>
  <mergeCells count="1">
    <mergeCell ref="B12:F12"/>
  </mergeCells>
  <pageMargins left="0.7" right="0.7" top="0.75" bottom="0.75" header="0.3" footer="0.3"/>
  <pageSetup paperSize="9" orientation="portrait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4D31-2362-444D-B105-E90996A96ABE}">
  <sheetPr>
    <outlinePr summaryBelow="0" summaryRight="0"/>
  </sheetPr>
  <dimension ref="A3:J13"/>
  <sheetViews>
    <sheetView workbookViewId="0">
      <selection activeCell="G11" sqref="G11"/>
    </sheetView>
  </sheetViews>
  <sheetFormatPr defaultColWidth="12.5546875" defaultRowHeight="15.75" customHeight="1" x14ac:dyDescent="0.25"/>
  <cols>
    <col min="2" max="2" width="5.6640625" customWidth="1"/>
    <col min="3" max="3" width="54.33203125" bestFit="1" customWidth="1"/>
    <col min="9" max="9" width="13.44140625" bestFit="1" customWidth="1"/>
    <col min="10" max="10" width="27.6640625" bestFit="1" customWidth="1"/>
  </cols>
  <sheetData>
    <row r="3" spans="1:10" ht="15.75" customHeight="1" x14ac:dyDescent="0.25">
      <c r="A3" s="15">
        <v>13</v>
      </c>
      <c r="B3" t="s">
        <v>94</v>
      </c>
    </row>
    <row r="6" spans="1:10" ht="13.2" x14ac:dyDescent="0.25">
      <c r="B6" s="18" t="s">
        <v>49</v>
      </c>
      <c r="C6" s="18" t="s">
        <v>1</v>
      </c>
      <c r="D6" s="18" t="s">
        <v>2</v>
      </c>
      <c r="E6" s="18" t="s">
        <v>3</v>
      </c>
      <c r="F6" s="18" t="s">
        <v>4</v>
      </c>
      <c r="G6" s="19" t="s">
        <v>23</v>
      </c>
      <c r="H6" s="19" t="s">
        <v>26</v>
      </c>
      <c r="I6" s="19" t="s">
        <v>24</v>
      </c>
      <c r="J6" s="18" t="s">
        <v>5</v>
      </c>
    </row>
    <row r="7" spans="1:10" ht="13.2" x14ac:dyDescent="0.25">
      <c r="B7" s="1"/>
      <c r="C7" s="1"/>
      <c r="D7" s="1"/>
      <c r="E7" s="1"/>
      <c r="F7" s="1"/>
      <c r="G7" s="1"/>
      <c r="H7" s="1"/>
      <c r="I7" s="1"/>
      <c r="J7" s="1"/>
    </row>
    <row r="8" spans="1:10" ht="13.2" x14ac:dyDescent="0.25">
      <c r="B8" s="1">
        <v>1</v>
      </c>
      <c r="C8" s="5" t="s">
        <v>95</v>
      </c>
      <c r="D8" s="1" t="s">
        <v>11</v>
      </c>
      <c r="E8">
        <v>87</v>
      </c>
      <c r="F8" s="2">
        <v>0</v>
      </c>
      <c r="G8" s="2">
        <f t="shared" ref="G8:G9" si="0">E8*F8</f>
        <v>0</v>
      </c>
      <c r="H8" s="28">
        <v>0</v>
      </c>
      <c r="I8" s="2">
        <f t="shared" ref="I8:I9" si="1">G8+(G8*H8)</f>
        <v>0</v>
      </c>
      <c r="J8" s="1"/>
    </row>
    <row r="9" spans="1:10" ht="13.2" x14ac:dyDescent="0.25">
      <c r="B9" s="1">
        <v>2</v>
      </c>
      <c r="C9" s="5" t="s">
        <v>50</v>
      </c>
      <c r="D9" s="1"/>
      <c r="E9" s="1"/>
      <c r="F9" s="2">
        <v>0</v>
      </c>
      <c r="G9" s="2">
        <f t="shared" si="0"/>
        <v>0</v>
      </c>
      <c r="H9" s="28">
        <v>0</v>
      </c>
      <c r="I9" s="2">
        <f t="shared" si="1"/>
        <v>0</v>
      </c>
      <c r="J9" s="1"/>
    </row>
    <row r="10" spans="1:10" ht="13.2" x14ac:dyDescent="0.25">
      <c r="B10" s="1"/>
      <c r="C10" s="5"/>
      <c r="D10" s="1"/>
      <c r="F10" s="2"/>
      <c r="G10" s="2"/>
      <c r="H10" s="2"/>
      <c r="I10" s="2"/>
      <c r="J10" s="5"/>
    </row>
    <row r="11" spans="1:10" ht="13.2" x14ac:dyDescent="0.25">
      <c r="B11" s="35" t="s">
        <v>20</v>
      </c>
      <c r="C11" s="36"/>
      <c r="D11" s="36"/>
      <c r="E11" s="36"/>
      <c r="F11" s="36"/>
      <c r="G11" s="20">
        <f>SUM(G8:G9)</f>
        <v>0</v>
      </c>
      <c r="H11" s="3"/>
      <c r="I11" s="20">
        <f>SUM(I8:I9)</f>
        <v>0</v>
      </c>
      <c r="J11" s="1"/>
    </row>
    <row r="12" spans="1:10" ht="13.2" x14ac:dyDescent="0.25">
      <c r="B12" s="1"/>
      <c r="I12" s="1"/>
    </row>
    <row r="13" spans="1:10" ht="15.75" customHeight="1" x14ac:dyDescent="0.25">
      <c r="B13" s="1"/>
    </row>
  </sheetData>
  <mergeCells count="1">
    <mergeCell ref="B11:F11"/>
  </mergeCells>
  <pageMargins left="0.7" right="0.7" top="0.75" bottom="0.75" header="0.3" footer="0.3"/>
  <pageSetup paperSize="9" orientation="portrait"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AEF1C-AE82-436A-9C05-1A8D3200680B}">
  <dimension ref="B2:J16"/>
  <sheetViews>
    <sheetView workbookViewId="0">
      <selection activeCell="J27" sqref="J27"/>
    </sheetView>
  </sheetViews>
  <sheetFormatPr defaultRowHeight="13.2" x14ac:dyDescent="0.25"/>
  <cols>
    <col min="1" max="1" width="5.33203125" customWidth="1"/>
    <col min="2" max="2" width="11.109375" customWidth="1"/>
    <col min="3" max="3" width="34.88671875" customWidth="1"/>
    <col min="10" max="10" width="30.44140625" customWidth="1"/>
  </cols>
  <sheetData>
    <row r="2" spans="2:10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5" t="s">
        <v>23</v>
      </c>
      <c r="H2" s="5" t="s">
        <v>26</v>
      </c>
      <c r="I2" s="5" t="s">
        <v>24</v>
      </c>
      <c r="J2" s="1" t="s">
        <v>5</v>
      </c>
    </row>
    <row r="3" spans="2:10" x14ac:dyDescent="0.25">
      <c r="B3" s="1"/>
      <c r="C3" s="1"/>
      <c r="D3" s="1"/>
      <c r="E3" s="1"/>
      <c r="F3" s="1"/>
      <c r="G3" s="1"/>
      <c r="H3" s="1"/>
      <c r="I3" s="1"/>
      <c r="J3" s="1"/>
    </row>
    <row r="4" spans="2:10" x14ac:dyDescent="0.25">
      <c r="B4" s="1"/>
      <c r="C4" s="13" t="s">
        <v>8</v>
      </c>
      <c r="D4" s="13" t="s">
        <v>9</v>
      </c>
      <c r="E4" s="13">
        <v>150</v>
      </c>
      <c r="F4" s="14">
        <v>0</v>
      </c>
      <c r="G4" s="14">
        <f t="shared" ref="G4:G6" si="0">E4*F4</f>
        <v>0</v>
      </c>
      <c r="H4" s="29">
        <v>0</v>
      </c>
      <c r="I4" s="14">
        <f t="shared" ref="I4:I6" si="1">G4+(G4*H4)</f>
        <v>0</v>
      </c>
      <c r="J4" s="13" t="s">
        <v>42</v>
      </c>
    </row>
    <row r="5" spans="2:10" x14ac:dyDescent="0.25">
      <c r="B5" s="1"/>
      <c r="C5" s="13" t="s">
        <v>41</v>
      </c>
      <c r="D5" s="13" t="s">
        <v>6</v>
      </c>
      <c r="E5" s="13">
        <v>150</v>
      </c>
      <c r="F5" s="14">
        <v>0</v>
      </c>
      <c r="G5" s="14">
        <f t="shared" ref="G5" si="2">E5*F5</f>
        <v>0</v>
      </c>
      <c r="H5" s="29">
        <v>0</v>
      </c>
      <c r="I5" s="14">
        <f t="shared" ref="I5" si="3">G5+(G5*H5)</f>
        <v>0</v>
      </c>
      <c r="J5" s="13"/>
    </row>
    <row r="6" spans="2:10" x14ac:dyDescent="0.25">
      <c r="C6" s="13" t="s">
        <v>99</v>
      </c>
      <c r="D6" s="13" t="s">
        <v>6</v>
      </c>
      <c r="E6" s="13">
        <v>150</v>
      </c>
      <c r="F6" s="14">
        <v>0</v>
      </c>
      <c r="G6" s="14">
        <f t="shared" si="0"/>
        <v>0</v>
      </c>
      <c r="H6" s="29">
        <v>0</v>
      </c>
      <c r="I6" s="14">
        <f t="shared" si="1"/>
        <v>0</v>
      </c>
      <c r="J6" s="13"/>
    </row>
    <row r="7" spans="2:10" x14ac:dyDescent="0.25">
      <c r="C7" s="13"/>
      <c r="D7" s="13"/>
      <c r="E7" s="13"/>
      <c r="F7" s="14"/>
      <c r="G7" s="14"/>
      <c r="H7" s="14"/>
      <c r="I7" s="14"/>
      <c r="J7" s="13"/>
    </row>
    <row r="8" spans="2:10" x14ac:dyDescent="0.25">
      <c r="B8" s="35" t="s">
        <v>20</v>
      </c>
      <c r="C8" s="36"/>
      <c r="D8" s="36"/>
      <c r="E8" s="36"/>
      <c r="F8" s="36"/>
      <c r="G8" s="3">
        <f>SUM(G4:G6)</f>
        <v>0</v>
      </c>
      <c r="H8" s="3"/>
      <c r="I8" s="3">
        <f>SUM(I4:I6)</f>
        <v>0</v>
      </c>
      <c r="J8" s="1"/>
    </row>
    <row r="10" spans="2:10" x14ac:dyDescent="0.25">
      <c r="C10" s="4" t="s">
        <v>44</v>
      </c>
      <c r="G10" s="3">
        <f>G8*2</f>
        <v>0</v>
      </c>
      <c r="H10" s="15"/>
      <c r="I10" s="3">
        <f>I8*2</f>
        <v>0</v>
      </c>
    </row>
    <row r="13" spans="2:10" x14ac:dyDescent="0.25">
      <c r="C13" s="13" t="s">
        <v>45</v>
      </c>
      <c r="D13" s="13" t="s">
        <v>6</v>
      </c>
      <c r="E13" s="13">
        <v>45</v>
      </c>
      <c r="F13" s="14">
        <v>0</v>
      </c>
      <c r="G13" s="14">
        <f t="shared" ref="G13" si="4">E13*F13</f>
        <v>0</v>
      </c>
      <c r="H13" s="29">
        <v>0</v>
      </c>
      <c r="I13" s="14">
        <f t="shared" ref="I13" si="5">G13+(G13*H13)</f>
        <v>0</v>
      </c>
      <c r="J13" s="13"/>
    </row>
    <row r="15" spans="2:10" x14ac:dyDescent="0.25">
      <c r="C15" s="4" t="s">
        <v>46</v>
      </c>
      <c r="G15" s="3">
        <f>G10+G13</f>
        <v>0</v>
      </c>
      <c r="H15" s="15"/>
      <c r="I15" s="3">
        <f>I10+I13</f>
        <v>0</v>
      </c>
    </row>
    <row r="16" spans="2:10" x14ac:dyDescent="0.25">
      <c r="C16" s="4"/>
    </row>
  </sheetData>
  <mergeCells count="1">
    <mergeCell ref="B8:F8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15</vt:i4>
      </vt:variant>
    </vt:vector>
  </HeadingPairs>
  <TitlesOfParts>
    <vt:vector size="15" baseType="lpstr">
      <vt:lpstr>kosztorys zapytania</vt:lpstr>
      <vt:lpstr>d1-01odebranieGości</vt:lpstr>
      <vt:lpstr>d1-02impreza</vt:lpstr>
      <vt:lpstr>d2-03Lublin</vt:lpstr>
      <vt:lpstr>d2-04ekpress</vt:lpstr>
      <vt:lpstr>d2-05wodnik</vt:lpstr>
      <vt:lpstr>d2-06jary</vt:lpstr>
      <vt:lpstr>d2-07nocJana</vt:lpstr>
      <vt:lpstr>d3-08Lublin</vt:lpstr>
      <vt:lpstr>d3-09jary</vt:lpstr>
      <vt:lpstr>d3-10rowery</vt:lpstr>
      <vt:lpstr>d3-11Nałęczów</vt:lpstr>
      <vt:lpstr>d3-121impreza</vt:lpstr>
      <vt:lpstr>d4-13odwiezienieGości</vt:lpstr>
      <vt:lpstr>14 catering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Rzepecki Marcin</cp:lastModifiedBy>
  <cp:lastPrinted>2026-05-04T12:52:03Z</cp:lastPrinted>
  <dcterms:modified xsi:type="dcterms:W3CDTF">2026-05-05T12:17:22Z</dcterms:modified>
</cp:coreProperties>
</file>