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KRK0085\piechd\Documents\2021\IAOS\OPERATOR\"/>
    </mc:Choice>
  </mc:AlternateContent>
  <xr:revisionPtr revIDLastSave="0" documentId="13_ncr:1_{2665D835-8FF2-43F7-9455-02FCC5B2BFEC}" xr6:coauthVersionLast="36" xr6:coauthVersionMax="36" xr10:uidLastSave="{00000000-0000-0000-0000-000000000000}"/>
  <bookViews>
    <workbookView xWindow="0" yWindow="0" windowWidth="28800" windowHeight="12225" xr2:uid="{15720867-8558-4B14-A099-EC858902418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H139" i="1"/>
  <c r="F130" i="1"/>
  <c r="H130" i="1" s="1"/>
  <c r="F129" i="1"/>
  <c r="H129" i="1" s="1"/>
  <c r="F128" i="1"/>
  <c r="H128" i="1" s="1"/>
  <c r="F131" i="1"/>
  <c r="H131" i="1" s="1"/>
  <c r="F51" i="1" l="1"/>
  <c r="H51" i="1" s="1"/>
  <c r="F157" i="1"/>
  <c r="F120" i="1"/>
  <c r="H120" i="1" s="1"/>
  <c r="F119" i="1"/>
  <c r="H119" i="1" s="1"/>
  <c r="F118" i="1"/>
  <c r="H118" i="1" s="1"/>
  <c r="F117" i="1"/>
  <c r="H117" i="1" s="1"/>
  <c r="E116" i="1"/>
  <c r="F115" i="1"/>
  <c r="H115" i="1" s="1"/>
  <c r="H116" i="1" l="1"/>
  <c r="H121" i="1" s="1"/>
  <c r="F116" i="1"/>
  <c r="F121" i="1" s="1"/>
  <c r="F21" i="1" l="1"/>
  <c r="H21" i="1" s="1"/>
  <c r="F22" i="1"/>
  <c r="H22" i="1" s="1"/>
  <c r="F19" i="1"/>
  <c r="H19" i="1" s="1"/>
  <c r="H157" i="1"/>
  <c r="H81" i="1"/>
  <c r="H154" i="1"/>
  <c r="F154" i="1"/>
  <c r="F146" i="1"/>
  <c r="H146" i="1" s="1"/>
  <c r="H147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98" i="1"/>
  <c r="F100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56" i="1"/>
  <c r="H56" i="1" s="1"/>
  <c r="F55" i="1"/>
  <c r="H55" i="1" s="1"/>
  <c r="F54" i="1"/>
  <c r="H54" i="1" s="1"/>
  <c r="F53" i="1"/>
  <c r="H53" i="1" s="1"/>
  <c r="F52" i="1"/>
  <c r="H52" i="1" s="1"/>
  <c r="F50" i="1"/>
  <c r="H50" i="1" s="1"/>
  <c r="F49" i="1"/>
  <c r="H49" i="1" s="1"/>
  <c r="F48" i="1"/>
  <c r="H48" i="1" s="1"/>
  <c r="F47" i="1"/>
  <c r="F106" i="1"/>
  <c r="H106" i="1" s="1"/>
  <c r="F107" i="1"/>
  <c r="H107" i="1" s="1"/>
  <c r="F40" i="1"/>
  <c r="F41" i="1" s="1"/>
  <c r="E20" i="1"/>
  <c r="F33" i="1"/>
  <c r="F34" i="1" s="1"/>
  <c r="F24" i="1"/>
  <c r="H24" i="1" s="1"/>
  <c r="F23" i="1"/>
  <c r="H23" i="1" s="1"/>
  <c r="H20" i="1" l="1"/>
  <c r="H25" i="1" s="1"/>
  <c r="F20" i="1"/>
  <c r="F25" i="1" s="1"/>
  <c r="F147" i="1"/>
  <c r="F156" i="1"/>
  <c r="H156" i="1"/>
  <c r="F57" i="1"/>
  <c r="H47" i="1"/>
  <c r="H57" i="1" s="1"/>
  <c r="H98" i="1"/>
  <c r="H100" i="1" s="1"/>
  <c r="F81" i="1"/>
  <c r="H72" i="1"/>
  <c r="F72" i="1"/>
  <c r="H108" i="1"/>
  <c r="H40" i="1"/>
  <c r="H41" i="1" s="1"/>
  <c r="H33" i="1"/>
  <c r="H34" i="1" s="1"/>
  <c r="F108" i="1"/>
  <c r="F153" i="1" l="1"/>
  <c r="C162" i="1" s="1"/>
  <c r="H153" i="1"/>
  <c r="C164" i="1" l="1"/>
  <c r="C163" i="1"/>
</calcChain>
</file>

<file path=xl/sharedStrings.xml><?xml version="1.0" encoding="utf-8"?>
<sst xmlns="http://schemas.openxmlformats.org/spreadsheetml/2006/main" count="231" uniqueCount="96">
  <si>
    <t>Wykonawca:</t>
  </si>
  <si>
    <t xml:space="preserve">FORMULARZ CENOWY - FC </t>
  </si>
  <si>
    <t>Uwagi:</t>
  </si>
  <si>
    <r>
      <t xml:space="preserve">1) Wyceny poszczególnych elementów należy dokonać w oparciu o Opis Przedmiotu Zamówienia. 
2) Wyspecyfikowane przez Zamawiającego, w ramach zamówienia usługi, jako usługi kompleksowe obejmujące różne świadczenia, ale prowadzące w konsekwencji do nabycia przedmiotu zamówienia w postaci kompleksowej organizacji i obsługi Konferencji, powinny zostać opodatkowane na zasadach ogólnych, stawką VAT w wysokości 23%. 
</t>
    </r>
    <r>
      <rPr>
        <sz val="10"/>
        <rFont val="Arial Narrow"/>
        <family val="2"/>
        <charset val="238"/>
      </rPr>
      <t>3) Ilości usług wskazane w Formularzu cenowym są wielkościami szacunkowymi, służą jedynie do skalkulowania ceny oferty i nie stanowią zobowiązania Zamawiającego do ich wykonania w okresie realizacji Umowy.</t>
    </r>
  </si>
  <si>
    <t>Lp.</t>
  </si>
  <si>
    <t>Element spotkania</t>
  </si>
  <si>
    <t>Jednostka</t>
  </si>
  <si>
    <t>Ilość</t>
  </si>
  <si>
    <t>Cena jedn. netto (zł)</t>
  </si>
  <si>
    <t>Wartość netto (zł)
=[4]x[5]</t>
  </si>
  <si>
    <t>Podatek VAT
(%)</t>
  </si>
  <si>
    <t>Cena brutto (zł)
=[6]x(1+[7]/100)</t>
  </si>
  <si>
    <t>komplet</t>
  </si>
  <si>
    <t>1 nocleg 1 osoba</t>
  </si>
  <si>
    <t>sztuka</t>
  </si>
  <si>
    <t>usługa</t>
  </si>
  <si>
    <t>w tym za przekazanie autorskich praw majątkowych</t>
  </si>
  <si>
    <t>za przekazanie autorskich praw majątkowych</t>
  </si>
  <si>
    <t xml:space="preserve">Łącznie cena oferty: </t>
  </si>
  <si>
    <t>netto</t>
  </si>
  <si>
    <t>Słownie:</t>
  </si>
  <si>
    <t>wartość podatku VAT</t>
  </si>
  <si>
    <t>brutto</t>
  </si>
  <si>
    <t>…………………………………………</t>
  </si>
  <si>
    <t>Podpis</t>
  </si>
  <si>
    <t>(uprawniony przedstawiciel Wykonawcy)</t>
  </si>
  <si>
    <t>Sala na potrzeby obsługi; 3 dni</t>
  </si>
  <si>
    <t>Sala konferencyjna z wyposażeniem 700 osób, wspólnie (Konferencja IAOS 2022 i III Kongres Statystyki Polskiej); 3 dni</t>
  </si>
  <si>
    <t>9 sal na sesje równoległe wspólnie (Konferencja IAOS 2022 i III Kongres Statystyki Polskiej) 9 salx3dni</t>
  </si>
  <si>
    <t>IAOS 2022 5 sal x 3 dni</t>
  </si>
  <si>
    <t>III Kongres 4 sale x 3 dni</t>
  </si>
  <si>
    <t>Przestrzeń z wyposażeniem do zorganizowania recepcji; wspólnie (Konferencja IAOS 2022 i III Kongres Statystyki Polskiej) - 3 dni</t>
  </si>
  <si>
    <t xml:space="preserve">            Zadanie nr 2: Zapewnienie miejsca na zorganizowanie bankietu powitalnego 26.04.2022r.</t>
  </si>
  <si>
    <t>Zapewnienie miejsca na zorganizowanie bankietu powitalnego 26.04.2022r.dla 700 osób</t>
  </si>
  <si>
    <t xml:space="preserve">            Zadanie nr 3: Elektroniczna rejestracja uczestników konferencji i osób towarzyszących</t>
  </si>
  <si>
    <t>Elektroniczna rejestracja uczestników konferencji i osób towarzyszących</t>
  </si>
  <si>
    <t>Wykonanie dokumentacji fotograficznej z konferencji</t>
  </si>
  <si>
    <t>Zadanie nr 4: Opracowanie, wykonanie, konfekcjonowanie i dystrybucja materiałów promocyjnych</t>
  </si>
  <si>
    <t>Zadanie nr 5: Opracowanie, wykonanie, konfekcjonowanie i dystrybucja materiałów konferencyjnych</t>
  </si>
  <si>
    <t xml:space="preserve">            Zadanie nr 6: Wykonanie dokumentacji fotograficznej z konferencji</t>
  </si>
  <si>
    <t>Cena za wykonanie Zadania nr 6</t>
  </si>
  <si>
    <t>Organizacja recepcji, rejestracja uczestników w dniu konferencji, obsługa administracyjna uczestników konferencji</t>
  </si>
  <si>
    <t xml:space="preserve">            Zadanie nr 7: Organizacja recepcji, rejestracja uczestników w dniu konferencji, obsługa administracyjna uczestników konferencji</t>
  </si>
  <si>
    <t>Zadanie nr 8: Organizacja merytoryczna konferencji (tzw. Keynote speakers)</t>
  </si>
  <si>
    <t>numer sprawy: KRK-WAD.271.1.2022</t>
  </si>
  <si>
    <t>Załącznik nr 3 do SIWZ</t>
  </si>
  <si>
    <t xml:space="preserve">Cena za wykonanie Zadania nr 2 </t>
  </si>
  <si>
    <t>Cena za wykonanie Zadania nr 3</t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</si>
  <si>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(banery-plakaty na mównice)</t>
    </r>
  </si>
  <si>
    <r>
      <t xml:space="preserve">Zapewnienie, opracowanie i wykonanie materiałów konferencyjnych i promocyjnych podczas Konferencji 
</t>
    </r>
    <r>
      <rPr>
        <b/>
        <sz val="10"/>
        <color theme="1"/>
        <rFont val="Arial Narrow"/>
        <family val="2"/>
        <charset val="238"/>
      </rPr>
      <t>(roll-up konferencyjny)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</si>
  <si>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(banery-plakaty na stoły prezydialne)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</si>
  <si>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(elektroniczne zaproszenia)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</si>
  <si>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(ścianka informacyjna)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</si>
  <si>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(baner-flaga o maksymalnej wysokości 14 metrów i szerokości 1,2 metra)</t>
    </r>
  </si>
  <si>
    <r>
      <t xml:space="preserve">Zapewnienie, opracowanie i wykonanie materiałów konferencyjnych i promocyjnych podczas Konferencji 
</t>
    </r>
    <r>
      <rPr>
        <b/>
        <sz val="10"/>
        <color theme="1"/>
        <rFont val="Arial Narrow"/>
        <family val="2"/>
        <charset val="238"/>
      </rPr>
      <t>(baner-flaga o maksymalnej wysokości 14 metrów i szerokości 1,8 metra)</t>
    </r>
  </si>
  <si>
    <r>
      <t xml:space="preserve">Zapewnienie, opracowanie i wykonanie materiałów konferencyjnych i promocyjnych podczas Konferencji 
</t>
    </r>
    <r>
      <rPr>
        <b/>
        <sz val="10"/>
        <color theme="1"/>
        <rFont val="Arial Narrow"/>
        <family val="2"/>
        <charset val="238"/>
      </rPr>
      <t>(wyklejanie podstopni)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</si>
  <si>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(torba płócienna z nadrukiem)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</si>
  <si>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(smycz z nadrukiem)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</si>
  <si>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(Identyfikator plastikowy)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</si>
  <si>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(notatnik A4 z długopisem)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</si>
  <si>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(pocztówka o krakowie w języku angielskim)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</si>
  <si>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(program konferencji)</t>
    </r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</si>
  <si>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(wydruk certyfikatów)</t>
    </r>
  </si>
  <si>
    <t>Cena za wykonanie Zadania nr 5 (suma poz. 1 - 7)</t>
  </si>
  <si>
    <t>CZĘŚĆ II</t>
  </si>
  <si>
    <t>Cena za wykonanie Zadania nr 1 (suma poz. 1 - 4)</t>
  </si>
  <si>
    <t>Zadanie nr 2: Opracowanie, wykonanie, konfekcjonowanie i dystrybucja materiałów promocyjnych</t>
  </si>
  <si>
    <t>Łącznie cena oferty CZĘŚĆ I (Zadanie nr 1 + Zadanie nr 2 + Zadanie nr 3 + Zadanie 4 +Zadanie 5 +Zadanie 6 +Zadanie 7 +Zadanie 8 ):</t>
  </si>
  <si>
    <t xml:space="preserve">Cena za wykonanie Zadania nr 3 </t>
  </si>
  <si>
    <t>miejsce</t>
  </si>
  <si>
    <t>Cena za wykonanie Zadania nr 7 (pozycja 1-2)</t>
  </si>
  <si>
    <t>Zapewnienie tłumaczy języka angielskiego na język migowy 2,5 dnia</t>
  </si>
  <si>
    <t>osoba</t>
  </si>
  <si>
    <r>
      <t xml:space="preserve">Zapewnienie, opracowanie i wykonanie materiałów konferencyjnych i promocyjnych podczas Kongresu
</t>
    </r>
    <r>
      <rPr>
        <b/>
        <sz val="10"/>
        <color theme="1"/>
        <rFont val="Arial Narrow"/>
        <family val="2"/>
        <charset val="238"/>
      </rPr>
      <t>(roll-up konferencyjny)</t>
    </r>
  </si>
  <si>
    <r>
      <t xml:space="preserve">Zapewnienie, opracowanie i wykonanie materiałów konferencyjnych i promocyjnych podczas Kongresu 
</t>
    </r>
    <r>
      <rPr>
        <b/>
        <sz val="10"/>
        <color indexed="8"/>
        <rFont val="Arial Narrow"/>
        <family val="2"/>
        <charset val="238"/>
      </rPr>
      <t>(banery-plakaty na mównice)</t>
    </r>
  </si>
  <si>
    <r>
      <t xml:space="preserve">Zapewnienie, opracowanie i wykonanie materiałów konferencyjnych i promocyjnych podczas Kongresu 
</t>
    </r>
    <r>
      <rPr>
        <b/>
        <sz val="10"/>
        <color indexed="8"/>
        <rFont val="Arial Narrow"/>
        <family val="2"/>
        <charset val="238"/>
      </rPr>
      <t>(banery-plakaty na stoły prezydialne)</t>
    </r>
  </si>
  <si>
    <r>
      <t xml:space="preserve">Zapewnienie, opracowanie i wykonanie materiałów konferencyjnych i promocyjnych podczas Kongresu 
</t>
    </r>
    <r>
      <rPr>
        <b/>
        <sz val="10"/>
        <color indexed="8"/>
        <rFont val="Arial Narrow"/>
        <family val="2"/>
        <charset val="238"/>
      </rPr>
      <t>(ścianka informacyjna)</t>
    </r>
  </si>
  <si>
    <r>
      <t xml:space="preserve">Zapewnienie, opracowanie i wykonanie materiałów konferencyjnych i promocyjnych podczas Kongresu
</t>
    </r>
    <r>
      <rPr>
        <b/>
        <sz val="10"/>
        <color indexed="8"/>
        <rFont val="Arial Narrow"/>
        <family val="2"/>
        <charset val="238"/>
      </rPr>
      <t>(baner-flaga o maksymalnej wysokości 14 metrów i szerokości 1,2 metra)</t>
    </r>
  </si>
  <si>
    <r>
      <t xml:space="preserve">Zapewnienie, opracowanie i wykonanie materiałów konferencyjnych i promocyjnych podczas Kongresu 
</t>
    </r>
    <r>
      <rPr>
        <b/>
        <sz val="10"/>
        <color theme="1"/>
        <rFont val="Arial Narrow"/>
        <family val="2"/>
        <charset val="238"/>
      </rPr>
      <t>(baner-flaga o maksymalnej wysokości 14 metrów i szerokości 1,8 metra)</t>
    </r>
  </si>
  <si>
    <r>
      <t xml:space="preserve">Zapewnienie, opracowanie i wykonanie materiałów konferencyjnych i promocyjnych podczas Kongresu
</t>
    </r>
    <r>
      <rPr>
        <b/>
        <sz val="10"/>
        <color indexed="8"/>
        <rFont val="Arial Narrow"/>
        <family val="2"/>
        <charset val="238"/>
      </rPr>
      <t>(windery-flagiz masztem)</t>
    </r>
  </si>
  <si>
    <r>
      <t xml:space="preserve">Zapewnienie, opracowanie i wykonanie materiałów konferencyjnych i promocyjnych podczas Kongresu
</t>
    </r>
    <r>
      <rPr>
        <b/>
        <sz val="10"/>
        <color theme="1"/>
        <rFont val="Arial Narrow"/>
        <family val="2"/>
        <charset val="238"/>
      </rPr>
      <t>(wyklejanie podstopni)</t>
    </r>
  </si>
  <si>
    <t xml:space="preserve">            Zadanie nr 3: Organizacja recepcji, rejestracja uczestników w dniu Kongresu, obsługa administracyjna uczestników Kongresu</t>
  </si>
  <si>
    <t>Organizacja recepcji, rejestracja uczestników w dniu Kongresu, obsługa administracyjna uczestników Kongresu</t>
  </si>
  <si>
    <t>*) Zamawiający zastrzega, że zrefunduje kwotę wynikającą z dowodów zakupu, z zastrzeżeniem dochowania limitów określonych w SOPZ</t>
  </si>
  <si>
    <t>Kompleksowa organizacja i obsługa Konferencji oraz Kongresu w dniach 
26-28.04.2022 roku.</t>
  </si>
  <si>
    <t>Łącznie cena oferty CZĘŚĆ II (Zadanie nr 1 + Zadanie nr 2 + Zadanie nr3):</t>
  </si>
  <si>
    <r>
      <t xml:space="preserve">Zapewnienie, opracowanie i wykonanie materiałów konferencyjnych i promocyjnych podczas Konferencji 
</t>
    </r>
    <r>
      <rPr>
        <b/>
        <sz val="10"/>
        <color indexed="8"/>
        <rFont val="Arial Narrow"/>
        <family val="2"/>
        <charset val="238"/>
      </rPr>
      <t>(windery-flagi z masztem)</t>
    </r>
  </si>
  <si>
    <t>Udostepnienie aplikacji mobilnej (typu Iventory) dedykowanej specjalnie dla uczestników Konferencji 350 osob i Kongresu 300 osób</t>
  </si>
  <si>
    <t>Cena za wykonanie Zadania nr 4 (suma poz. 1 - 10)</t>
  </si>
  <si>
    <r>
      <t xml:space="preserve">CZĘŚĆ I                                                                                                                                                                        Zadanie nr 1: Zapewnienie sal, w których odbywać się będzie Konferencja oraz Kongres w </t>
    </r>
    <r>
      <rPr>
        <b/>
        <sz val="10"/>
        <rFont val="Arial Narrow"/>
        <family val="2"/>
        <charset val="238"/>
      </rPr>
      <t>dniach 26-28 kwietnia 2022</t>
    </r>
    <r>
      <rPr>
        <b/>
        <sz val="10"/>
        <color indexed="8"/>
        <rFont val="Arial Narrow"/>
        <family val="2"/>
        <charset val="238"/>
      </rPr>
      <t xml:space="preserve"> r.</t>
    </r>
    <r>
      <rPr>
        <b/>
        <sz val="10"/>
        <color theme="1"/>
        <rFont val="Arial Narrow"/>
        <family val="2"/>
        <charset val="238"/>
      </rPr>
      <t xml:space="preserve"> (Koszty wspólne dla Konferencji i kongresu -  w celu unikniecia podwójnego finansowania Zamawiający wymaga ujecie tych kosztów tylko w jednej tabeli)</t>
    </r>
  </si>
  <si>
    <r>
      <t xml:space="preserve">Zadanie nr 1: Zapewnienie sal, w których odbywać się będzie Kongres w </t>
    </r>
    <r>
      <rPr>
        <b/>
        <sz val="10"/>
        <rFont val="Arial Narrow"/>
        <family val="2"/>
        <charset val="238"/>
      </rPr>
      <t>dniach 26-28 kwietnia 2022</t>
    </r>
    <r>
      <rPr>
        <b/>
        <sz val="10"/>
        <color indexed="8"/>
        <rFont val="Arial Narrow"/>
        <family val="2"/>
        <charset val="238"/>
      </rPr>
      <t xml:space="preserve"> r.</t>
    </r>
    <r>
      <rPr>
        <b/>
        <sz val="10"/>
        <color theme="1"/>
        <rFont val="Arial Narrow"/>
        <family val="2"/>
        <charset val="238"/>
      </rPr>
      <t xml:space="preserve">  (Koszty wspólne dla Konferencji i kongresu -  w celu unikniecia podwójnego finansowania Zamawiający wymaga ujecie tych kosztów tylko w jednej tabeli)</t>
    </r>
  </si>
  <si>
    <t>Zapewnie transportu lotniczego na trasach wskazanych przez Zamawiającego dla maksymalnie dziesięciu prelegentów z wybranych lotnisk na świecie do Krakowa oraz z Krakowa do wybranych lotnisk na świecie</t>
  </si>
  <si>
    <r>
      <t>Zapewnienie  noclegów wraz ze śniadaniem maksymalnie 4 noclegów wraz ze śniadaniem dla maksymalnie 10 prelegentów Konferencji, w  obiekcie, który znajduje się w linii prostej maksymalnie do 100 metrów od miejsca w którym będzie się odbywała Konferencja, 
w terminie od 24 do 29 kwietnia 2022 r</t>
    </r>
    <r>
      <rPr>
        <sz val="10"/>
        <color indexed="8"/>
        <rFont val="Arial Narrow"/>
        <family val="2"/>
        <charset val="238"/>
      </rPr>
      <t xml:space="preserve"> </t>
    </r>
    <r>
      <rPr>
        <b/>
        <sz val="11"/>
        <color indexed="8"/>
        <rFont val="Arial Narrow"/>
        <family val="2"/>
        <charset val="238"/>
      </rPr>
      <t>*</t>
    </r>
  </si>
  <si>
    <t>Cena za wykonanie Zadania nr 8 (suma poz. 1 - 2)</t>
  </si>
  <si>
    <t xml:space="preserve">Elektroniczna rejestracja uczestników konferencji i osób towarzyszących </t>
  </si>
  <si>
    <t>Cena za wykonanie Zadania nr 2 (suma poz. 1 - 11)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</si>
</sst>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9.5"/>
      <color theme="1"/>
      <name val="Fira Sans"/>
      <family val="2"/>
      <charset val="238"/>
    </font>
    <font>
      <sz val="9.5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1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0" xfId="0" applyFo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wrapText="1"/>
    </xf>
    <xf numFmtId="0" fontId="2" fillId="0" borderId="7" xfId="0" applyFont="1" applyBorder="1" applyProtection="1"/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Protection="1"/>
    <xf numFmtId="9" fontId="2" fillId="0" borderId="7" xfId="1" applyFont="1" applyBorder="1" applyAlignment="1" applyProtection="1">
      <alignment horizontal="center"/>
    </xf>
    <xf numFmtId="0" fontId="2" fillId="3" borderId="7" xfId="0" applyFont="1" applyFill="1" applyBorder="1" applyAlignment="1" applyProtection="1">
      <alignment wrapText="1"/>
    </xf>
    <xf numFmtId="0" fontId="2" fillId="0" borderId="7" xfId="0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5" xfId="0" applyFont="1" applyBorder="1" applyProtection="1"/>
    <xf numFmtId="0" fontId="2" fillId="0" borderId="6" xfId="0" applyFont="1" applyBorder="1" applyAlignment="1" applyProtection="1">
      <alignment horizontal="right"/>
    </xf>
    <xf numFmtId="4" fontId="2" fillId="0" borderId="8" xfId="0" applyNumberFormat="1" applyFont="1" applyBorder="1" applyProtection="1"/>
    <xf numFmtId="0" fontId="2" fillId="0" borderId="7" xfId="0" applyFont="1" applyFill="1" applyBorder="1" applyAlignment="1" applyProtection="1">
      <alignment vertical="center"/>
    </xf>
    <xf numFmtId="4" fontId="2" fillId="2" borderId="7" xfId="0" applyNumberFormat="1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alignment vertical="center"/>
    </xf>
    <xf numFmtId="9" fontId="2" fillId="0" borderId="7" xfId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Protection="1"/>
    <xf numFmtId="4" fontId="2" fillId="0" borderId="10" xfId="0" applyNumberFormat="1" applyFont="1" applyBorder="1" applyProtection="1"/>
    <xf numFmtId="9" fontId="2" fillId="0" borderId="0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horizontal="left" wrapText="1"/>
    </xf>
    <xf numFmtId="4" fontId="2" fillId="0" borderId="7" xfId="0" applyNumberFormat="1" applyFont="1" applyBorder="1" applyAlignment="1" applyProtection="1">
      <alignment horizontal="center"/>
    </xf>
    <xf numFmtId="9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wrapText="1"/>
    </xf>
    <xf numFmtId="4" fontId="2" fillId="0" borderId="7" xfId="0" applyNumberFormat="1" applyFont="1" applyBorder="1" applyAlignment="1" applyProtection="1">
      <alignment horizontal="center" vertical="center"/>
    </xf>
    <xf numFmtId="9" fontId="2" fillId="0" borderId="7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/>
    </xf>
    <xf numFmtId="4" fontId="2" fillId="0" borderId="12" xfId="0" applyNumberFormat="1" applyFont="1" applyBorder="1" applyProtection="1"/>
    <xf numFmtId="4" fontId="4" fillId="0" borderId="7" xfId="0" applyNumberFormat="1" applyFont="1" applyBorder="1" applyProtection="1"/>
    <xf numFmtId="0" fontId="4" fillId="0" borderId="5" xfId="0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2" fillId="2" borderId="0" xfId="0" applyFont="1" applyFill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9" fontId="4" fillId="0" borderId="7" xfId="1" applyFont="1" applyBorder="1" applyAlignment="1" applyProtection="1">
      <alignment horizontal="center"/>
    </xf>
    <xf numFmtId="0" fontId="15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wrapText="1"/>
    </xf>
    <xf numFmtId="0" fontId="16" fillId="0" borderId="7" xfId="0" applyFont="1" applyBorder="1" applyAlignment="1">
      <alignment wrapText="1"/>
    </xf>
    <xf numFmtId="0" fontId="4" fillId="0" borderId="0" xfId="0" applyFont="1" applyAlignment="1" applyProtection="1">
      <alignment horizontal="left" wrapText="1"/>
    </xf>
    <xf numFmtId="0" fontId="2" fillId="0" borderId="7" xfId="0" applyFont="1" applyFill="1" applyBorder="1" applyAlignment="1" applyProtection="1">
      <alignment vertical="center" wrapText="1"/>
    </xf>
    <xf numFmtId="4" fontId="2" fillId="0" borderId="7" xfId="0" applyNumberFormat="1" applyFont="1" applyFill="1" applyBorder="1" applyProtection="1"/>
    <xf numFmtId="9" fontId="2" fillId="0" borderId="7" xfId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11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146F-7C3C-4F77-92D3-3172B863C902}">
  <dimension ref="A1:H170"/>
  <sheetViews>
    <sheetView tabSelected="1" topLeftCell="A111" workbookViewId="0">
      <selection activeCell="B107" sqref="B107"/>
    </sheetView>
  </sheetViews>
  <sheetFormatPr defaultRowHeight="15" x14ac:dyDescent="0.25"/>
  <cols>
    <col min="1" max="1" width="4.7109375" customWidth="1"/>
    <col min="2" max="2" width="23.7109375" customWidth="1"/>
    <col min="8" max="8" width="10" customWidth="1"/>
  </cols>
  <sheetData>
    <row r="1" spans="1:8" ht="26.25" customHeight="1" x14ac:dyDescent="0.25">
      <c r="A1" s="1"/>
      <c r="B1" s="2" t="s">
        <v>0</v>
      </c>
      <c r="C1" s="1"/>
      <c r="D1" s="1"/>
      <c r="E1" s="1"/>
      <c r="F1" s="1"/>
      <c r="G1" s="60"/>
      <c r="H1" s="60" t="s">
        <v>45</v>
      </c>
    </row>
    <row r="2" spans="1:8" x14ac:dyDescent="0.25">
      <c r="A2" s="1"/>
      <c r="B2" s="68"/>
      <c r="C2" s="68"/>
      <c r="D2" s="55"/>
      <c r="E2" s="55"/>
      <c r="F2" s="1"/>
      <c r="G2" s="60"/>
      <c r="H2" s="60" t="s">
        <v>44</v>
      </c>
    </row>
    <row r="3" spans="1:8" x14ac:dyDescent="0.25">
      <c r="A3" s="1"/>
      <c r="B3" s="68"/>
      <c r="C3" s="68"/>
      <c r="D3" s="55"/>
      <c r="E3" s="55"/>
      <c r="F3" s="1"/>
      <c r="G3" s="1"/>
      <c r="H3" s="1"/>
    </row>
    <row r="4" spans="1:8" x14ac:dyDescent="0.25">
      <c r="A4" s="1"/>
      <c r="B4" s="68"/>
      <c r="C4" s="68"/>
      <c r="D4" s="55"/>
      <c r="E4" s="55"/>
      <c r="F4" s="1"/>
      <c r="G4" s="1"/>
      <c r="H4" s="1"/>
    </row>
    <row r="5" spans="1:8" x14ac:dyDescent="0.25">
      <c r="A5" s="1"/>
      <c r="B5" s="68"/>
      <c r="C5" s="68"/>
      <c r="D5" s="55"/>
      <c r="E5" s="55"/>
      <c r="F5" s="1"/>
      <c r="G5" s="1"/>
      <c r="H5" s="1"/>
    </row>
    <row r="6" spans="1:8" x14ac:dyDescent="0.25">
      <c r="A6" s="1"/>
      <c r="B6" s="3"/>
      <c r="C6" s="3"/>
      <c r="D6" s="1"/>
      <c r="E6" s="1"/>
      <c r="F6" s="1"/>
      <c r="G6" s="1"/>
      <c r="H6" s="1"/>
    </row>
    <row r="7" spans="1:8" x14ac:dyDescent="0.25">
      <c r="A7" s="1"/>
      <c r="B7" s="3"/>
      <c r="C7" s="3"/>
      <c r="D7" s="1"/>
      <c r="E7" s="1"/>
      <c r="F7" s="1"/>
      <c r="G7" s="1"/>
      <c r="H7" s="1"/>
    </row>
    <row r="8" spans="1:8" x14ac:dyDescent="0.25">
      <c r="A8" s="1"/>
      <c r="B8" s="3"/>
      <c r="C8" s="3"/>
      <c r="D8" s="1"/>
      <c r="E8" s="1"/>
      <c r="F8" s="1"/>
      <c r="G8" s="1"/>
      <c r="H8" s="1"/>
    </row>
    <row r="9" spans="1:8" x14ac:dyDescent="0.25">
      <c r="A9" s="1"/>
      <c r="B9" s="4"/>
      <c r="C9" s="5" t="s">
        <v>1</v>
      </c>
      <c r="D9" s="1"/>
      <c r="E9" s="1"/>
      <c r="F9" s="1"/>
      <c r="G9" s="1"/>
      <c r="H9" s="1"/>
    </row>
    <row r="10" spans="1:8" x14ac:dyDescent="0.25">
      <c r="A10" s="1"/>
      <c r="B10" s="4"/>
      <c r="C10" s="5"/>
      <c r="D10" s="1"/>
      <c r="E10" s="1"/>
      <c r="F10" s="1"/>
      <c r="G10" s="1"/>
      <c r="H10" s="1"/>
    </row>
    <row r="11" spans="1:8" ht="30" customHeight="1" x14ac:dyDescent="0.25">
      <c r="A11" s="69" t="s">
        <v>84</v>
      </c>
      <c r="B11" s="69"/>
      <c r="C11" s="69"/>
      <c r="D11" s="69"/>
      <c r="E11" s="69"/>
      <c r="F11" s="69"/>
      <c r="G11" s="69"/>
      <c r="H11" s="69"/>
    </row>
    <row r="12" spans="1:8" x14ac:dyDescent="0.25">
      <c r="A12" s="1"/>
      <c r="B12" s="4"/>
      <c r="C12" s="1"/>
      <c r="D12" s="1"/>
      <c r="E12" s="1"/>
      <c r="F12" s="1"/>
      <c r="G12" s="1"/>
      <c r="H12" s="1"/>
    </row>
    <row r="13" spans="1:8" x14ac:dyDescent="0.25">
      <c r="A13" s="1"/>
      <c r="B13" s="6" t="s">
        <v>2</v>
      </c>
      <c r="C13" s="7"/>
      <c r="D13" s="7"/>
      <c r="E13" s="7"/>
      <c r="F13" s="7"/>
      <c r="G13" s="7"/>
      <c r="H13" s="8"/>
    </row>
    <row r="14" spans="1:8" ht="81" customHeight="1" x14ac:dyDescent="0.25">
      <c r="A14" s="1"/>
      <c r="B14" s="70" t="s">
        <v>3</v>
      </c>
      <c r="C14" s="71"/>
      <c r="D14" s="71"/>
      <c r="E14" s="71"/>
      <c r="F14" s="71"/>
      <c r="G14" s="71"/>
      <c r="H14" s="72"/>
    </row>
    <row r="15" spans="1:8" x14ac:dyDescent="0.25">
      <c r="A15" s="1"/>
      <c r="B15" s="9"/>
      <c r="C15" s="1"/>
      <c r="D15" s="1"/>
      <c r="E15" s="1"/>
      <c r="F15" s="1"/>
      <c r="G15" s="1"/>
      <c r="H15" s="1"/>
    </row>
    <row r="16" spans="1:8" ht="63.75" customHeight="1" x14ac:dyDescent="0.25">
      <c r="A16" s="1"/>
      <c r="B16" s="88" t="s">
        <v>89</v>
      </c>
      <c r="C16" s="88"/>
      <c r="D16" s="88"/>
      <c r="E16" s="88"/>
      <c r="F16" s="88"/>
      <c r="G16" s="88"/>
      <c r="H16" s="88"/>
    </row>
    <row r="17" spans="1:8" ht="51" x14ac:dyDescent="0.25">
      <c r="A17" s="10" t="s">
        <v>4</v>
      </c>
      <c r="B17" s="11" t="s">
        <v>5</v>
      </c>
      <c r="C17" s="10" t="s">
        <v>6</v>
      </c>
      <c r="D17" s="10" t="s">
        <v>7</v>
      </c>
      <c r="E17" s="11" t="s">
        <v>8</v>
      </c>
      <c r="F17" s="11" t="s">
        <v>9</v>
      </c>
      <c r="G17" s="11" t="s">
        <v>10</v>
      </c>
      <c r="H17" s="11" t="s">
        <v>11</v>
      </c>
    </row>
    <row r="18" spans="1:8" x14ac:dyDescent="0.25">
      <c r="A18" s="12">
        <v>1</v>
      </c>
      <c r="B18" s="13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</row>
    <row r="19" spans="1:8" ht="65.45" customHeight="1" x14ac:dyDescent="0.25">
      <c r="A19" s="14">
        <v>1</v>
      </c>
      <c r="B19" s="15" t="s">
        <v>27</v>
      </c>
      <c r="C19" s="16" t="s">
        <v>12</v>
      </c>
      <c r="D19" s="14">
        <v>1</v>
      </c>
      <c r="E19" s="17">
        <v>0</v>
      </c>
      <c r="F19" s="18">
        <f>ROUND(D19*E19,2)</f>
        <v>0</v>
      </c>
      <c r="G19" s="19">
        <v>0.23</v>
      </c>
      <c r="H19" s="18">
        <f>ROUND(F19*(1+G19),2)</f>
        <v>0</v>
      </c>
    </row>
    <row r="20" spans="1:8" ht="51.75" x14ac:dyDescent="0.25">
      <c r="A20" s="78">
        <v>2</v>
      </c>
      <c r="B20" s="20" t="s">
        <v>28</v>
      </c>
      <c r="C20" s="56" t="s">
        <v>12</v>
      </c>
      <c r="D20" s="57">
        <v>1</v>
      </c>
      <c r="E20" s="58">
        <f>E21+E22</f>
        <v>0</v>
      </c>
      <c r="F20" s="48">
        <f>F21+F22</f>
        <v>0</v>
      </c>
      <c r="G20" s="59">
        <v>0.23</v>
      </c>
      <c r="H20" s="48">
        <f>H21+H22</f>
        <v>0</v>
      </c>
    </row>
    <row r="21" spans="1:8" x14ac:dyDescent="0.25">
      <c r="A21" s="79"/>
      <c r="B21" s="20" t="s">
        <v>29</v>
      </c>
      <c r="C21" s="16" t="s">
        <v>12</v>
      </c>
      <c r="D21" s="14">
        <v>1</v>
      </c>
      <c r="E21" s="17">
        <v>0</v>
      </c>
      <c r="F21" s="18">
        <f t="shared" ref="F21:F22" si="0">ROUND(D21*E21,2)</f>
        <v>0</v>
      </c>
      <c r="G21" s="19">
        <v>0.23</v>
      </c>
      <c r="H21" s="18">
        <f t="shared" ref="H21:H22" si="1">ROUND(F21*(1+G21),2)</f>
        <v>0</v>
      </c>
    </row>
    <row r="22" spans="1:8" x14ac:dyDescent="0.25">
      <c r="A22" s="80"/>
      <c r="B22" s="20" t="s">
        <v>30</v>
      </c>
      <c r="C22" s="16" t="s">
        <v>12</v>
      </c>
      <c r="D22" s="14">
        <v>1</v>
      </c>
      <c r="E22" s="17">
        <v>0</v>
      </c>
      <c r="F22" s="65">
        <f t="shared" si="0"/>
        <v>0</v>
      </c>
      <c r="G22" s="66">
        <v>0.23</v>
      </c>
      <c r="H22" s="65">
        <f t="shared" si="1"/>
        <v>0</v>
      </c>
    </row>
    <row r="23" spans="1:8" x14ac:dyDescent="0.25">
      <c r="A23" s="14">
        <v>3</v>
      </c>
      <c r="B23" s="20" t="s">
        <v>26</v>
      </c>
      <c r="C23" s="16" t="s">
        <v>12</v>
      </c>
      <c r="D23" s="14">
        <v>1</v>
      </c>
      <c r="E23" s="17">
        <v>0</v>
      </c>
      <c r="F23" s="18">
        <f>ROUND(D23*E23,2)</f>
        <v>0</v>
      </c>
      <c r="G23" s="19">
        <v>0.23</v>
      </c>
      <c r="H23" s="18">
        <f>ROUND(F23*(1+G23),2)</f>
        <v>0</v>
      </c>
    </row>
    <row r="24" spans="1:8" ht="68.45" customHeight="1" x14ac:dyDescent="0.25">
      <c r="A24" s="14">
        <v>4</v>
      </c>
      <c r="B24" s="21" t="s">
        <v>31</v>
      </c>
      <c r="C24" s="16" t="s">
        <v>12</v>
      </c>
      <c r="D24" s="14">
        <v>1</v>
      </c>
      <c r="E24" s="17">
        <v>0</v>
      </c>
      <c r="F24" s="18">
        <f>ROUND(D24*E24,2)</f>
        <v>0</v>
      </c>
      <c r="G24" s="19">
        <v>0.23</v>
      </c>
      <c r="H24" s="18">
        <f>ROUND(F24*(1+G24),2)</f>
        <v>0</v>
      </c>
    </row>
    <row r="25" spans="1:8" ht="15.75" thickBot="1" x14ac:dyDescent="0.3">
      <c r="A25" s="1"/>
      <c r="B25" s="22"/>
      <c r="C25" s="23"/>
      <c r="D25" s="23"/>
      <c r="E25" s="24" t="s">
        <v>65</v>
      </c>
      <c r="F25" s="25">
        <f>F19+F20+F23+F24</f>
        <v>0</v>
      </c>
      <c r="G25" s="1"/>
      <c r="H25" s="25">
        <f>H19+H20+H23+H24</f>
        <v>0</v>
      </c>
    </row>
    <row r="26" spans="1:8" x14ac:dyDescent="0.25">
      <c r="A26" s="1"/>
      <c r="B26" s="31"/>
      <c r="C26" s="32"/>
      <c r="D26" s="32"/>
      <c r="E26" s="33"/>
      <c r="F26" s="34"/>
      <c r="G26" s="1"/>
      <c r="H26" s="34"/>
    </row>
    <row r="27" spans="1:8" ht="18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73" t="s">
        <v>32</v>
      </c>
      <c r="C30" s="73"/>
      <c r="D30" s="73"/>
      <c r="E30" s="73"/>
      <c r="F30" s="73"/>
      <c r="G30" s="73"/>
      <c r="H30" s="1"/>
    </row>
    <row r="31" spans="1:8" ht="51" x14ac:dyDescent="0.25">
      <c r="A31" s="10" t="s">
        <v>4</v>
      </c>
      <c r="B31" s="11" t="s">
        <v>5</v>
      </c>
      <c r="C31" s="10" t="s">
        <v>6</v>
      </c>
      <c r="D31" s="10" t="s">
        <v>7</v>
      </c>
      <c r="E31" s="11" t="s">
        <v>8</v>
      </c>
      <c r="F31" s="11" t="s">
        <v>9</v>
      </c>
      <c r="G31" s="11" t="s">
        <v>10</v>
      </c>
      <c r="H31" s="11" t="s">
        <v>11</v>
      </c>
    </row>
    <row r="32" spans="1:8" x14ac:dyDescent="0.25">
      <c r="A32" s="12">
        <v>1</v>
      </c>
      <c r="B32" s="13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</row>
    <row r="33" spans="1:8" ht="63" customHeight="1" x14ac:dyDescent="0.25">
      <c r="A33" s="14">
        <v>1</v>
      </c>
      <c r="B33" s="15" t="s">
        <v>33</v>
      </c>
      <c r="C33" s="26" t="s">
        <v>69</v>
      </c>
      <c r="D33" s="10">
        <v>1</v>
      </c>
      <c r="E33" s="27"/>
      <c r="F33" s="28">
        <f>ROUND(D33*E33,2)</f>
        <v>0</v>
      </c>
      <c r="G33" s="29">
        <v>0.23</v>
      </c>
      <c r="H33" s="28">
        <f>ROUND(F33*(1+G33),2)</f>
        <v>0</v>
      </c>
    </row>
    <row r="34" spans="1:8" ht="15.75" thickBot="1" x14ac:dyDescent="0.3">
      <c r="A34" s="1"/>
      <c r="B34" s="22"/>
      <c r="C34" s="23"/>
      <c r="D34" s="23"/>
      <c r="E34" s="24" t="s">
        <v>46</v>
      </c>
      <c r="F34" s="25">
        <f>SUM(F33:F33)</f>
        <v>0</v>
      </c>
      <c r="G34" s="1"/>
      <c r="H34" s="25">
        <f>SUM(H33:H33)</f>
        <v>0</v>
      </c>
    </row>
    <row r="35" spans="1:8" x14ac:dyDescent="0.25">
      <c r="A35" s="1"/>
      <c r="B35" s="31"/>
      <c r="C35" s="32"/>
      <c r="D35" s="32"/>
      <c r="E35" s="33"/>
      <c r="F35" s="34"/>
      <c r="G35" s="1"/>
      <c r="H35" s="34"/>
    </row>
    <row r="36" spans="1:8" x14ac:dyDescent="0.25">
      <c r="A36" s="1"/>
      <c r="B36" s="31"/>
      <c r="C36" s="32"/>
      <c r="D36" s="32"/>
      <c r="E36" s="33"/>
      <c r="F36" s="34"/>
      <c r="G36" s="1"/>
      <c r="H36" s="34"/>
    </row>
    <row r="37" spans="1:8" x14ac:dyDescent="0.25">
      <c r="A37" s="1"/>
      <c r="B37" s="73" t="s">
        <v>34</v>
      </c>
      <c r="C37" s="73"/>
      <c r="D37" s="73"/>
      <c r="E37" s="73"/>
      <c r="F37" s="73"/>
      <c r="G37" s="73"/>
      <c r="H37" s="1"/>
    </row>
    <row r="38" spans="1:8" ht="51" x14ac:dyDescent="0.25">
      <c r="A38" s="10" t="s">
        <v>4</v>
      </c>
      <c r="B38" s="11" t="s">
        <v>5</v>
      </c>
      <c r="C38" s="10" t="s">
        <v>6</v>
      </c>
      <c r="D38" s="10" t="s">
        <v>7</v>
      </c>
      <c r="E38" s="11" t="s">
        <v>8</v>
      </c>
      <c r="F38" s="11" t="s">
        <v>9</v>
      </c>
      <c r="G38" s="11" t="s">
        <v>10</v>
      </c>
      <c r="H38" s="11" t="s">
        <v>11</v>
      </c>
    </row>
    <row r="39" spans="1:8" x14ac:dyDescent="0.25">
      <c r="A39" s="12">
        <v>1</v>
      </c>
      <c r="B39" s="13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</row>
    <row r="40" spans="1:8" ht="39" x14ac:dyDescent="0.25">
      <c r="A40" s="14">
        <v>1</v>
      </c>
      <c r="B40" s="15" t="s">
        <v>35</v>
      </c>
      <c r="C40" s="26" t="s">
        <v>15</v>
      </c>
      <c r="D40" s="10">
        <v>1</v>
      </c>
      <c r="E40" s="27"/>
      <c r="F40" s="28">
        <f>ROUND(D40*E40,2)</f>
        <v>0</v>
      </c>
      <c r="G40" s="29">
        <v>0.23</v>
      </c>
      <c r="H40" s="28">
        <f>ROUND(F40*(1+G40),2)</f>
        <v>0</v>
      </c>
    </row>
    <row r="41" spans="1:8" ht="15.75" thickBot="1" x14ac:dyDescent="0.3">
      <c r="A41" s="1"/>
      <c r="B41" s="22"/>
      <c r="C41" s="23"/>
      <c r="D41" s="23"/>
      <c r="E41" s="24" t="s">
        <v>47</v>
      </c>
      <c r="F41" s="25">
        <f>SUM(F40:F40)</f>
        <v>0</v>
      </c>
      <c r="G41" s="1"/>
      <c r="H41" s="25">
        <f>SUM(H40:H40)</f>
        <v>0</v>
      </c>
    </row>
    <row r="42" spans="1:8" x14ac:dyDescent="0.25">
      <c r="A42" s="1"/>
      <c r="B42" s="31"/>
      <c r="C42" s="32"/>
      <c r="D42" s="32"/>
      <c r="E42" s="33"/>
      <c r="F42" s="34"/>
      <c r="G42" s="1"/>
      <c r="H42" s="34"/>
    </row>
    <row r="43" spans="1:8" x14ac:dyDescent="0.25">
      <c r="A43" s="1"/>
      <c r="B43" s="31"/>
      <c r="C43" s="32"/>
      <c r="D43" s="32"/>
      <c r="E43" s="33"/>
      <c r="F43" s="34"/>
      <c r="G43" s="1"/>
      <c r="H43" s="34"/>
    </row>
    <row r="44" spans="1:8" x14ac:dyDescent="0.25">
      <c r="A44" s="81" t="s">
        <v>37</v>
      </c>
      <c r="B44" s="81"/>
      <c r="C44" s="81"/>
      <c r="D44" s="81"/>
      <c r="E44" s="81"/>
      <c r="F44" s="81"/>
      <c r="G44" s="81"/>
      <c r="H44" s="81"/>
    </row>
    <row r="45" spans="1:8" ht="51" x14ac:dyDescent="0.25">
      <c r="A45" s="10" t="s">
        <v>4</v>
      </c>
      <c r="B45" s="11" t="s">
        <v>5</v>
      </c>
      <c r="C45" s="10" t="s">
        <v>6</v>
      </c>
      <c r="D45" s="10" t="s">
        <v>7</v>
      </c>
      <c r="E45" s="11" t="s">
        <v>8</v>
      </c>
      <c r="F45" s="11" t="s">
        <v>9</v>
      </c>
      <c r="G45" s="11" t="s">
        <v>10</v>
      </c>
      <c r="H45" s="11" t="s">
        <v>11</v>
      </c>
    </row>
    <row r="46" spans="1:8" x14ac:dyDescent="0.25">
      <c r="A46" s="12">
        <v>1</v>
      </c>
      <c r="B46" s="13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</row>
    <row r="47" spans="1:8" ht="64.5" x14ac:dyDescent="0.25">
      <c r="A47" s="14">
        <v>1</v>
      </c>
      <c r="B47" s="40" t="s">
        <v>49</v>
      </c>
      <c r="C47" s="14" t="s">
        <v>14</v>
      </c>
      <c r="D47" s="14">
        <v>10</v>
      </c>
      <c r="E47" s="17"/>
      <c r="F47" s="41">
        <f>ROUND(D47*E47,2)</f>
        <v>0</v>
      </c>
      <c r="G47" s="42">
        <v>0.23</v>
      </c>
      <c r="H47" s="41">
        <f>ROUND(F47*(1+G47),2)</f>
        <v>0</v>
      </c>
    </row>
    <row r="48" spans="1:8" ht="64.5" x14ac:dyDescent="0.25">
      <c r="A48" s="14">
        <v>2</v>
      </c>
      <c r="B48" s="40" t="s">
        <v>48</v>
      </c>
      <c r="C48" s="14" t="s">
        <v>14</v>
      </c>
      <c r="D48" s="14">
        <v>6</v>
      </c>
      <c r="E48" s="17"/>
      <c r="F48" s="41">
        <f t="shared" ref="F48:F50" si="2">ROUND(D48*E48,2)</f>
        <v>0</v>
      </c>
      <c r="G48" s="42">
        <v>0.23</v>
      </c>
      <c r="H48" s="41">
        <f t="shared" ref="H48:H50" si="3">ROUND(F48*(1+G48),2)</f>
        <v>0</v>
      </c>
    </row>
    <row r="49" spans="1:8" ht="77.25" x14ac:dyDescent="0.25">
      <c r="A49" s="14">
        <v>3</v>
      </c>
      <c r="B49" s="40" t="s">
        <v>50</v>
      </c>
      <c r="C49" s="14" t="s">
        <v>14</v>
      </c>
      <c r="D49" s="14">
        <v>6</v>
      </c>
      <c r="E49" s="17"/>
      <c r="F49" s="41">
        <f t="shared" si="2"/>
        <v>0</v>
      </c>
      <c r="G49" s="42">
        <v>0.23</v>
      </c>
      <c r="H49" s="41">
        <f t="shared" si="3"/>
        <v>0</v>
      </c>
    </row>
    <row r="50" spans="1:8" ht="64.5" x14ac:dyDescent="0.25">
      <c r="A50" s="14">
        <v>4</v>
      </c>
      <c r="B50" s="40" t="s">
        <v>51</v>
      </c>
      <c r="C50" s="43" t="s">
        <v>12</v>
      </c>
      <c r="D50" s="14">
        <v>1</v>
      </c>
      <c r="E50" s="17"/>
      <c r="F50" s="41">
        <f t="shared" si="2"/>
        <v>0</v>
      </c>
      <c r="G50" s="42">
        <v>0.23</v>
      </c>
      <c r="H50" s="41">
        <f t="shared" si="3"/>
        <v>0</v>
      </c>
    </row>
    <row r="51" spans="1:8" ht="64.5" x14ac:dyDescent="0.25">
      <c r="A51" s="14">
        <v>5</v>
      </c>
      <c r="B51" s="40" t="s">
        <v>87</v>
      </c>
      <c r="C51" s="43" t="s">
        <v>12</v>
      </c>
      <c r="D51" s="14">
        <v>1</v>
      </c>
      <c r="E51" s="17"/>
      <c r="F51" s="41">
        <f t="shared" ref="F51" si="4">ROUND(D51*E51,2)</f>
        <v>0</v>
      </c>
      <c r="G51" s="42">
        <v>0.23</v>
      </c>
      <c r="H51" s="41">
        <f t="shared" ref="H51" si="5">ROUND(F51*(1+G51),2)</f>
        <v>0</v>
      </c>
    </row>
    <row r="52" spans="1:8" ht="64.5" x14ac:dyDescent="0.25">
      <c r="A52" s="14">
        <v>6</v>
      </c>
      <c r="B52" s="40" t="s">
        <v>52</v>
      </c>
      <c r="C52" s="43" t="s">
        <v>14</v>
      </c>
      <c r="D52" s="14">
        <v>4</v>
      </c>
      <c r="E52" s="17"/>
      <c r="F52" s="41">
        <f>ROUND(D52*E52,2)</f>
        <v>0</v>
      </c>
      <c r="G52" s="42">
        <v>0.23</v>
      </c>
      <c r="H52" s="41">
        <f>ROUND(F52*(1+G52),2)</f>
        <v>0</v>
      </c>
    </row>
    <row r="53" spans="1:8" ht="90" x14ac:dyDescent="0.25">
      <c r="A53" s="14">
        <v>7</v>
      </c>
      <c r="B53" s="40" t="s">
        <v>53</v>
      </c>
      <c r="C53" s="11" t="s">
        <v>14</v>
      </c>
      <c r="D53" s="10">
        <v>1</v>
      </c>
      <c r="E53" s="17"/>
      <c r="F53" s="44">
        <f t="shared" ref="F53:F56" si="6">ROUND(D53*E53,2)</f>
        <v>0</v>
      </c>
      <c r="G53" s="45">
        <v>0.23</v>
      </c>
      <c r="H53" s="44">
        <f t="shared" ref="H53:H56" si="7">ROUND(F53*(1+G53),2)</f>
        <v>0</v>
      </c>
    </row>
    <row r="54" spans="1:8" ht="90" x14ac:dyDescent="0.25">
      <c r="A54" s="14">
        <v>8</v>
      </c>
      <c r="B54" s="40" t="s">
        <v>54</v>
      </c>
      <c r="C54" s="11" t="s">
        <v>14</v>
      </c>
      <c r="D54" s="10">
        <v>1</v>
      </c>
      <c r="E54" s="17"/>
      <c r="F54" s="44">
        <f t="shared" si="6"/>
        <v>0</v>
      </c>
      <c r="G54" s="45">
        <v>0.23</v>
      </c>
      <c r="H54" s="44">
        <f t="shared" si="7"/>
        <v>0</v>
      </c>
    </row>
    <row r="55" spans="1:8" ht="64.5" x14ac:dyDescent="0.25">
      <c r="A55" s="14">
        <v>9</v>
      </c>
      <c r="B55" s="40" t="s">
        <v>86</v>
      </c>
      <c r="C55" s="43" t="s">
        <v>14</v>
      </c>
      <c r="D55" s="14">
        <v>10</v>
      </c>
      <c r="E55" s="17"/>
      <c r="F55" s="41">
        <f t="shared" si="6"/>
        <v>0</v>
      </c>
      <c r="G55" s="42">
        <v>0.23</v>
      </c>
      <c r="H55" s="41">
        <f t="shared" si="7"/>
        <v>0</v>
      </c>
    </row>
    <row r="56" spans="1:8" ht="64.5" x14ac:dyDescent="0.25">
      <c r="A56" s="14">
        <v>10</v>
      </c>
      <c r="B56" s="15" t="s">
        <v>55</v>
      </c>
      <c r="C56" s="43" t="s">
        <v>15</v>
      </c>
      <c r="D56" s="14">
        <v>1</v>
      </c>
      <c r="E56" s="17"/>
      <c r="F56" s="41">
        <f t="shared" si="6"/>
        <v>0</v>
      </c>
      <c r="G56" s="42">
        <v>0.23</v>
      </c>
      <c r="H56" s="41">
        <f t="shared" si="7"/>
        <v>0</v>
      </c>
    </row>
    <row r="57" spans="1:8" ht="15.75" thickBot="1" x14ac:dyDescent="0.3">
      <c r="A57" s="1"/>
      <c r="B57" s="22"/>
      <c r="C57" s="23"/>
      <c r="D57" s="23"/>
      <c r="E57" s="46" t="s">
        <v>88</v>
      </c>
      <c r="F57" s="25">
        <f>SUM(F47:F56)</f>
        <v>0</v>
      </c>
      <c r="G57" s="1"/>
      <c r="H57" s="25">
        <f>SUM(H47:H56)</f>
        <v>0</v>
      </c>
    </row>
    <row r="58" spans="1:8" ht="15.75" thickBot="1" x14ac:dyDescent="0.3">
      <c r="A58" s="75" t="s">
        <v>16</v>
      </c>
      <c r="B58" s="75"/>
      <c r="C58" s="75"/>
      <c r="D58" s="75"/>
      <c r="E58" s="76"/>
      <c r="F58" s="47"/>
      <c r="G58" s="36"/>
      <c r="H58" s="47"/>
    </row>
    <row r="59" spans="1:8" ht="14.25" customHeight="1" x14ac:dyDescent="0.25">
      <c r="A59" s="1"/>
      <c r="B59" s="31"/>
      <c r="C59" s="32"/>
      <c r="D59" s="32"/>
      <c r="E59" s="33"/>
      <c r="F59" s="34"/>
      <c r="G59" s="1"/>
      <c r="H59" s="34"/>
    </row>
    <row r="60" spans="1:8" x14ac:dyDescent="0.25">
      <c r="A60" s="1"/>
      <c r="B60" s="31"/>
      <c r="C60" s="32"/>
      <c r="D60" s="32"/>
      <c r="E60" s="33"/>
      <c r="F60" s="34"/>
      <c r="G60" s="1"/>
      <c r="H60" s="34"/>
    </row>
    <row r="61" spans="1:8" x14ac:dyDescent="0.25">
      <c r="A61" s="1"/>
      <c r="B61" s="31"/>
      <c r="C61" s="32"/>
      <c r="D61" s="32"/>
      <c r="E61" s="33"/>
      <c r="F61" s="34"/>
      <c r="G61" s="1"/>
      <c r="H61" s="34"/>
    </row>
    <row r="62" spans="1:8" x14ac:dyDescent="0.25">
      <c r="A62" s="81" t="s">
        <v>38</v>
      </c>
      <c r="B62" s="81"/>
      <c r="C62" s="81"/>
      <c r="D62" s="81"/>
      <c r="E62" s="81"/>
      <c r="F62" s="81"/>
      <c r="G62" s="81"/>
      <c r="H62" s="81"/>
    </row>
    <row r="63" spans="1:8" ht="51" x14ac:dyDescent="0.25">
      <c r="A63" s="10" t="s">
        <v>4</v>
      </c>
      <c r="B63" s="11" t="s">
        <v>5</v>
      </c>
      <c r="C63" s="10" t="s">
        <v>6</v>
      </c>
      <c r="D63" s="10" t="s">
        <v>7</v>
      </c>
      <c r="E63" s="11" t="s">
        <v>8</v>
      </c>
      <c r="F63" s="11" t="s">
        <v>9</v>
      </c>
      <c r="G63" s="11" t="s">
        <v>10</v>
      </c>
      <c r="H63" s="11" t="s">
        <v>11</v>
      </c>
    </row>
    <row r="64" spans="1:8" x14ac:dyDescent="0.25">
      <c r="A64" s="12">
        <v>1</v>
      </c>
      <c r="B64" s="13">
        <v>2</v>
      </c>
      <c r="C64" s="12">
        <v>3</v>
      </c>
      <c r="D64" s="12">
        <v>4</v>
      </c>
      <c r="E64" s="12">
        <v>5</v>
      </c>
      <c r="F64" s="12">
        <v>6</v>
      </c>
      <c r="G64" s="12">
        <v>7</v>
      </c>
      <c r="H64" s="12">
        <v>8</v>
      </c>
    </row>
    <row r="65" spans="1:8" ht="77.25" x14ac:dyDescent="0.25">
      <c r="A65" s="14">
        <v>1</v>
      </c>
      <c r="B65" s="40" t="s">
        <v>56</v>
      </c>
      <c r="C65" s="14" t="s">
        <v>14</v>
      </c>
      <c r="D65" s="14">
        <v>350</v>
      </c>
      <c r="E65" s="17"/>
      <c r="F65" s="41">
        <f>ROUND(D65*E65,2)</f>
        <v>0</v>
      </c>
      <c r="G65" s="42">
        <v>0.23</v>
      </c>
      <c r="H65" s="41">
        <f>ROUND(F65*(1+G65),2)</f>
        <v>0</v>
      </c>
    </row>
    <row r="66" spans="1:8" ht="64.5" x14ac:dyDescent="0.25">
      <c r="A66" s="14">
        <v>2</v>
      </c>
      <c r="B66" s="40" t="s">
        <v>57</v>
      </c>
      <c r="C66" s="14" t="s">
        <v>14</v>
      </c>
      <c r="D66" s="14">
        <v>400</v>
      </c>
      <c r="E66" s="17"/>
      <c r="F66" s="41">
        <f t="shared" ref="F66:F68" si="8">ROUND(D66*E66,2)</f>
        <v>0</v>
      </c>
      <c r="G66" s="42">
        <v>0.23</v>
      </c>
      <c r="H66" s="41">
        <f t="shared" ref="H66:H68" si="9">ROUND(F66*(1+G66),2)</f>
        <v>0</v>
      </c>
    </row>
    <row r="67" spans="1:8" ht="64.5" x14ac:dyDescent="0.25">
      <c r="A67" s="14">
        <v>3</v>
      </c>
      <c r="B67" s="40" t="s">
        <v>58</v>
      </c>
      <c r="C67" s="14" t="s">
        <v>14</v>
      </c>
      <c r="D67" s="14">
        <v>400</v>
      </c>
      <c r="E67" s="17"/>
      <c r="F67" s="41">
        <f t="shared" si="8"/>
        <v>0</v>
      </c>
      <c r="G67" s="42">
        <v>0.23</v>
      </c>
      <c r="H67" s="41">
        <f t="shared" si="9"/>
        <v>0</v>
      </c>
    </row>
    <row r="68" spans="1:8" ht="64.5" x14ac:dyDescent="0.25">
      <c r="A68" s="14">
        <v>4</v>
      </c>
      <c r="B68" s="40" t="s">
        <v>59</v>
      </c>
      <c r="C68" s="43" t="s">
        <v>14</v>
      </c>
      <c r="D68" s="14">
        <v>350</v>
      </c>
      <c r="E68" s="17"/>
      <c r="F68" s="41">
        <f t="shared" si="8"/>
        <v>0</v>
      </c>
      <c r="G68" s="42">
        <v>0.23</v>
      </c>
      <c r="H68" s="41">
        <f t="shared" si="9"/>
        <v>0</v>
      </c>
    </row>
    <row r="69" spans="1:8" ht="77.25" x14ac:dyDescent="0.25">
      <c r="A69" s="14">
        <v>5</v>
      </c>
      <c r="B69" s="40" t="s">
        <v>60</v>
      </c>
      <c r="C69" s="43" t="s">
        <v>14</v>
      </c>
      <c r="D69" s="14">
        <v>350</v>
      </c>
      <c r="E69" s="17"/>
      <c r="F69" s="41">
        <f>ROUND(D69*E69,2)</f>
        <v>0</v>
      </c>
      <c r="G69" s="42">
        <v>0.23</v>
      </c>
      <c r="H69" s="41">
        <f>ROUND(F69*(1+G69),2)</f>
        <v>0</v>
      </c>
    </row>
    <row r="70" spans="1:8" ht="64.5" x14ac:dyDescent="0.25">
      <c r="A70" s="14">
        <v>6</v>
      </c>
      <c r="B70" s="40" t="s">
        <v>61</v>
      </c>
      <c r="C70" s="11" t="s">
        <v>14</v>
      </c>
      <c r="D70" s="10">
        <v>350</v>
      </c>
      <c r="E70" s="17"/>
      <c r="F70" s="44">
        <f t="shared" ref="F70:F71" si="10">ROUND(D70*E70,2)</f>
        <v>0</v>
      </c>
      <c r="G70" s="45">
        <v>0.23</v>
      </c>
      <c r="H70" s="44">
        <f>ROUND(F70*(1+G70),2)</f>
        <v>0</v>
      </c>
    </row>
    <row r="71" spans="1:8" ht="64.5" x14ac:dyDescent="0.25">
      <c r="A71" s="14">
        <v>7</v>
      </c>
      <c r="B71" s="40" t="s">
        <v>62</v>
      </c>
      <c r="C71" s="11" t="s">
        <v>14</v>
      </c>
      <c r="D71" s="10">
        <v>350</v>
      </c>
      <c r="E71" s="17"/>
      <c r="F71" s="44">
        <f t="shared" si="10"/>
        <v>0</v>
      </c>
      <c r="G71" s="45">
        <v>0.23</v>
      </c>
      <c r="H71" s="44">
        <f t="shared" ref="H71" si="11">ROUND(F71*(1+G71),2)</f>
        <v>0</v>
      </c>
    </row>
    <row r="72" spans="1:8" ht="15.75" thickBot="1" x14ac:dyDescent="0.3">
      <c r="A72" s="1"/>
      <c r="B72" s="22"/>
      <c r="C72" s="23"/>
      <c r="D72" s="23"/>
      <c r="E72" s="46" t="s">
        <v>63</v>
      </c>
      <c r="F72" s="25">
        <f>SUM(F65:F71)</f>
        <v>0</v>
      </c>
      <c r="G72" s="1"/>
      <c r="H72" s="25">
        <f>SUM(H65:H71)</f>
        <v>0</v>
      </c>
    </row>
    <row r="73" spans="1:8" ht="15.75" thickBot="1" x14ac:dyDescent="0.3">
      <c r="A73" s="75" t="s">
        <v>16</v>
      </c>
      <c r="B73" s="75"/>
      <c r="C73" s="75"/>
      <c r="D73" s="75"/>
      <c r="E73" s="76"/>
      <c r="F73" s="47"/>
      <c r="G73" s="36"/>
      <c r="H73" s="47"/>
    </row>
    <row r="74" spans="1:8" x14ac:dyDescent="0.25">
      <c r="A74" s="1"/>
      <c r="B74" s="31"/>
      <c r="C74" s="32"/>
      <c r="D74" s="32"/>
      <c r="E74" s="33"/>
      <c r="F74" s="34"/>
      <c r="G74" s="1"/>
      <c r="H74" s="34"/>
    </row>
    <row r="75" spans="1:8" x14ac:dyDescent="0.25">
      <c r="A75" s="1"/>
      <c r="B75" s="31"/>
      <c r="C75" s="32"/>
      <c r="D75" s="32"/>
      <c r="E75" s="33"/>
      <c r="F75" s="34"/>
      <c r="G75" s="1"/>
      <c r="H75" s="34"/>
    </row>
    <row r="76" spans="1:8" x14ac:dyDescent="0.25">
      <c r="A76" s="1"/>
      <c r="B76" s="31"/>
      <c r="C76" s="32"/>
      <c r="D76" s="32"/>
      <c r="E76" s="33"/>
      <c r="F76" s="34"/>
      <c r="G76" s="1"/>
      <c r="H76" s="34"/>
    </row>
    <row r="77" spans="1:8" x14ac:dyDescent="0.25">
      <c r="A77" s="1"/>
      <c r="B77" s="73" t="s">
        <v>39</v>
      </c>
      <c r="C77" s="73"/>
      <c r="D77" s="73"/>
      <c r="E77" s="73"/>
      <c r="F77" s="73"/>
      <c r="G77" s="73"/>
      <c r="H77" s="1"/>
    </row>
    <row r="78" spans="1:8" ht="51" x14ac:dyDescent="0.25">
      <c r="A78" s="10" t="s">
        <v>4</v>
      </c>
      <c r="B78" s="11" t="s">
        <v>5</v>
      </c>
      <c r="C78" s="10" t="s">
        <v>6</v>
      </c>
      <c r="D78" s="10" t="s">
        <v>7</v>
      </c>
      <c r="E78" s="11" t="s">
        <v>8</v>
      </c>
      <c r="F78" s="11" t="s">
        <v>9</v>
      </c>
      <c r="G78" s="11" t="s">
        <v>10</v>
      </c>
      <c r="H78" s="11" t="s">
        <v>11</v>
      </c>
    </row>
    <row r="79" spans="1:8" x14ac:dyDescent="0.25">
      <c r="A79" s="12">
        <v>1</v>
      </c>
      <c r="B79" s="13">
        <v>2</v>
      </c>
      <c r="C79" s="12">
        <v>3</v>
      </c>
      <c r="D79" s="12">
        <v>4</v>
      </c>
      <c r="E79" s="12">
        <v>5</v>
      </c>
      <c r="F79" s="12">
        <v>6</v>
      </c>
      <c r="G79" s="12">
        <v>7</v>
      </c>
      <c r="H79" s="12">
        <v>8</v>
      </c>
    </row>
    <row r="80" spans="1:8" ht="26.25" x14ac:dyDescent="0.25">
      <c r="A80" s="14">
        <v>1</v>
      </c>
      <c r="B80" s="62" t="s">
        <v>36</v>
      </c>
      <c r="C80" s="26" t="s">
        <v>15</v>
      </c>
      <c r="D80" s="10">
        <v>1</v>
      </c>
      <c r="E80" s="27"/>
      <c r="F80" s="28"/>
      <c r="G80" s="29">
        <v>0.23</v>
      </c>
      <c r="H80" s="28">
        <v>0</v>
      </c>
    </row>
    <row r="81" spans="1:8" ht="15.75" thickBot="1" x14ac:dyDescent="0.3">
      <c r="A81" s="1"/>
      <c r="B81" s="22"/>
      <c r="C81" s="23"/>
      <c r="D81" s="23"/>
      <c r="E81" s="24" t="s">
        <v>40</v>
      </c>
      <c r="F81" s="25">
        <f>SUM(F80:F80)</f>
        <v>0</v>
      </c>
      <c r="G81" s="1"/>
      <c r="H81" s="25">
        <f>SUM(H80:H80)</f>
        <v>0</v>
      </c>
    </row>
    <row r="82" spans="1:8" ht="15.75" thickBot="1" x14ac:dyDescent="0.3">
      <c r="A82" s="75" t="s">
        <v>16</v>
      </c>
      <c r="B82" s="75"/>
      <c r="C82" s="75"/>
      <c r="D82" s="75"/>
      <c r="E82" s="76"/>
      <c r="F82" s="47"/>
      <c r="G82" s="36"/>
      <c r="H82" s="47"/>
    </row>
    <row r="83" spans="1:8" x14ac:dyDescent="0.25">
      <c r="A83" s="33"/>
      <c r="B83" s="33"/>
      <c r="C83" s="33"/>
      <c r="D83" s="33"/>
      <c r="E83" s="33"/>
      <c r="F83" s="34"/>
      <c r="G83" s="36"/>
      <c r="H83" s="34"/>
    </row>
    <row r="84" spans="1:8" x14ac:dyDescent="0.25">
      <c r="A84" s="33"/>
      <c r="B84" s="33"/>
      <c r="C84" s="33"/>
      <c r="D84" s="33"/>
      <c r="E84" s="33"/>
      <c r="F84" s="34"/>
      <c r="G84" s="36"/>
      <c r="H84" s="34"/>
    </row>
    <row r="85" spans="1:8" x14ac:dyDescent="0.25">
      <c r="A85" s="33"/>
      <c r="B85" s="33"/>
      <c r="C85" s="33"/>
      <c r="D85" s="33"/>
      <c r="E85" s="33"/>
      <c r="F85" s="34"/>
      <c r="G85" s="36"/>
      <c r="H85" s="34"/>
    </row>
    <row r="86" spans="1:8" x14ac:dyDescent="0.25">
      <c r="A86" s="33"/>
      <c r="B86" s="33"/>
      <c r="C86" s="33"/>
      <c r="D86" s="33"/>
      <c r="E86" s="33"/>
      <c r="F86" s="34"/>
      <c r="G86" s="36"/>
      <c r="H86" s="34"/>
    </row>
    <row r="87" spans="1:8" x14ac:dyDescent="0.25">
      <c r="A87" s="33"/>
      <c r="B87" s="33"/>
      <c r="C87" s="33"/>
      <c r="D87" s="33"/>
      <c r="E87" s="33"/>
      <c r="F87" s="34"/>
      <c r="G87" s="36"/>
      <c r="H87" s="34"/>
    </row>
    <row r="88" spans="1:8" x14ac:dyDescent="0.25">
      <c r="A88" s="33"/>
      <c r="B88" s="33"/>
      <c r="C88" s="33"/>
      <c r="D88" s="33"/>
      <c r="E88" s="33"/>
      <c r="F88" s="34"/>
      <c r="G88" s="36"/>
      <c r="H88" s="34"/>
    </row>
    <row r="89" spans="1:8" x14ac:dyDescent="0.25">
      <c r="A89" s="33"/>
      <c r="B89" s="33"/>
      <c r="C89" s="33"/>
      <c r="D89" s="33"/>
      <c r="E89" s="33"/>
      <c r="F89" s="34"/>
      <c r="G89" s="36"/>
      <c r="H89" s="34"/>
    </row>
    <row r="90" spans="1:8" x14ac:dyDescent="0.25">
      <c r="A90" s="33"/>
      <c r="B90" s="33"/>
      <c r="C90" s="33"/>
      <c r="D90" s="33"/>
      <c r="E90" s="33"/>
      <c r="F90" s="34"/>
      <c r="G90" s="36"/>
      <c r="H90" s="34"/>
    </row>
    <row r="91" spans="1:8" x14ac:dyDescent="0.25">
      <c r="A91" s="33"/>
      <c r="B91" s="33"/>
      <c r="C91" s="33"/>
      <c r="D91" s="33"/>
      <c r="E91" s="33"/>
      <c r="F91" s="34"/>
      <c r="G91" s="36"/>
      <c r="H91" s="34"/>
    </row>
    <row r="92" spans="1:8" x14ac:dyDescent="0.25">
      <c r="A92" s="33"/>
      <c r="B92" s="33"/>
      <c r="C92" s="33"/>
      <c r="D92" s="33"/>
      <c r="E92" s="33"/>
      <c r="F92" s="34"/>
      <c r="G92" s="36"/>
      <c r="H92" s="34"/>
    </row>
    <row r="93" spans="1:8" x14ac:dyDescent="0.25">
      <c r="A93" s="1"/>
      <c r="B93" s="31"/>
      <c r="C93" s="32"/>
      <c r="D93" s="32"/>
      <c r="E93" s="33"/>
      <c r="F93" s="34"/>
      <c r="G93" s="1"/>
      <c r="H93" s="34"/>
    </row>
    <row r="94" spans="1:8" x14ac:dyDescent="0.25">
      <c r="A94" s="1"/>
      <c r="B94" s="31"/>
      <c r="C94" s="32"/>
      <c r="D94" s="32"/>
      <c r="E94" s="33"/>
      <c r="F94" s="34"/>
      <c r="G94" s="1"/>
      <c r="H94" s="34"/>
    </row>
    <row r="95" spans="1:8" ht="32.25" customHeight="1" x14ac:dyDescent="0.25">
      <c r="A95" s="1"/>
      <c r="B95" s="77" t="s">
        <v>42</v>
      </c>
      <c r="C95" s="77"/>
      <c r="D95" s="77"/>
      <c r="E95" s="77"/>
      <c r="F95" s="77"/>
      <c r="G95" s="77"/>
      <c r="H95" s="1"/>
    </row>
    <row r="96" spans="1:8" ht="51" x14ac:dyDescent="0.25">
      <c r="A96" s="10" t="s">
        <v>4</v>
      </c>
      <c r="B96" s="11" t="s">
        <v>5</v>
      </c>
      <c r="C96" s="10" t="s">
        <v>6</v>
      </c>
      <c r="D96" s="10" t="s">
        <v>7</v>
      </c>
      <c r="E96" s="11" t="s">
        <v>8</v>
      </c>
      <c r="F96" s="11" t="s">
        <v>9</v>
      </c>
      <c r="G96" s="11" t="s">
        <v>10</v>
      </c>
      <c r="H96" s="11" t="s">
        <v>11</v>
      </c>
    </row>
    <row r="97" spans="1:8" x14ac:dyDescent="0.25">
      <c r="A97" s="12">
        <v>1</v>
      </c>
      <c r="B97" s="13">
        <v>2</v>
      </c>
      <c r="C97" s="12">
        <v>3</v>
      </c>
      <c r="D97" s="12">
        <v>4</v>
      </c>
      <c r="E97" s="12">
        <v>5</v>
      </c>
      <c r="F97" s="12">
        <v>6</v>
      </c>
      <c r="G97" s="12">
        <v>7</v>
      </c>
      <c r="H97" s="12">
        <v>8</v>
      </c>
    </row>
    <row r="98" spans="1:8" ht="67.5" customHeight="1" x14ac:dyDescent="0.25">
      <c r="A98" s="14">
        <v>1</v>
      </c>
      <c r="B98" s="62" t="s">
        <v>41</v>
      </c>
      <c r="C98" s="26">
        <v>1</v>
      </c>
      <c r="D98" s="10">
        <v>350</v>
      </c>
      <c r="E98" s="27"/>
      <c r="F98" s="28">
        <f>ROUND(D98*E98,2)</f>
        <v>0</v>
      </c>
      <c r="G98" s="29">
        <v>0.23</v>
      </c>
      <c r="H98" s="28">
        <f>ROUND(F98*(1+G98),2)</f>
        <v>0</v>
      </c>
    </row>
    <row r="99" spans="1:8" ht="51.6" customHeight="1" x14ac:dyDescent="0.25">
      <c r="A99" s="14">
        <v>2</v>
      </c>
      <c r="B99" s="62" t="s">
        <v>71</v>
      </c>
      <c r="C99" s="26" t="s">
        <v>72</v>
      </c>
      <c r="D99" s="10">
        <v>3</v>
      </c>
      <c r="E99" s="27"/>
      <c r="F99" s="28"/>
      <c r="G99" s="29"/>
      <c r="H99" s="28"/>
    </row>
    <row r="100" spans="1:8" ht="15.75" thickBot="1" x14ac:dyDescent="0.3">
      <c r="A100" s="1"/>
      <c r="B100" s="22"/>
      <c r="C100" s="23"/>
      <c r="D100" s="23"/>
      <c r="E100" s="24" t="s">
        <v>70</v>
      </c>
      <c r="F100" s="25">
        <f>SUM(F98:F99)</f>
        <v>0</v>
      </c>
      <c r="G100" s="1"/>
      <c r="H100" s="25">
        <f>SUM(H98:H99)</f>
        <v>0</v>
      </c>
    </row>
    <row r="101" spans="1:8" x14ac:dyDescent="0.25">
      <c r="A101" s="1"/>
      <c r="B101" s="31"/>
      <c r="C101" s="32"/>
      <c r="D101" s="32"/>
      <c r="E101" s="33"/>
      <c r="F101" s="34"/>
      <c r="G101" s="1"/>
      <c r="H101" s="34"/>
    </row>
    <row r="102" spans="1:8" x14ac:dyDescent="0.25">
      <c r="A102" s="1"/>
      <c r="B102" s="31"/>
      <c r="C102" s="32"/>
      <c r="D102" s="32"/>
      <c r="E102" s="33"/>
      <c r="F102" s="34"/>
      <c r="G102" s="1"/>
      <c r="H102" s="34"/>
    </row>
    <row r="103" spans="1:8" x14ac:dyDescent="0.25">
      <c r="A103" s="1"/>
      <c r="B103" s="74" t="s">
        <v>43</v>
      </c>
      <c r="C103" s="74"/>
      <c r="D103" s="74"/>
      <c r="E103" s="74"/>
      <c r="F103" s="74"/>
      <c r="G103" s="74"/>
      <c r="H103" s="1"/>
    </row>
    <row r="104" spans="1:8" ht="51" x14ac:dyDescent="0.25">
      <c r="A104" s="10" t="s">
        <v>4</v>
      </c>
      <c r="B104" s="11" t="s">
        <v>5</v>
      </c>
      <c r="C104" s="10" t="s">
        <v>6</v>
      </c>
      <c r="D104" s="10" t="s">
        <v>7</v>
      </c>
      <c r="E104" s="11" t="s">
        <v>8</v>
      </c>
      <c r="F104" s="11" t="s">
        <v>9</v>
      </c>
      <c r="G104" s="11" t="s">
        <v>10</v>
      </c>
      <c r="H104" s="11" t="s">
        <v>11</v>
      </c>
    </row>
    <row r="105" spans="1:8" x14ac:dyDescent="0.25">
      <c r="A105" s="12">
        <v>1</v>
      </c>
      <c r="B105" s="13">
        <v>2</v>
      </c>
      <c r="C105" s="12">
        <v>3</v>
      </c>
      <c r="D105" s="12">
        <v>4</v>
      </c>
      <c r="E105" s="12">
        <v>5</v>
      </c>
      <c r="F105" s="12">
        <v>6</v>
      </c>
      <c r="G105" s="12">
        <v>7</v>
      </c>
      <c r="H105" s="12">
        <v>8</v>
      </c>
    </row>
    <row r="106" spans="1:8" ht="112.9" customHeight="1" x14ac:dyDescent="0.25">
      <c r="A106" s="14">
        <v>1</v>
      </c>
      <c r="B106" s="67" t="s">
        <v>91</v>
      </c>
      <c r="C106" s="30" t="s">
        <v>12</v>
      </c>
      <c r="D106" s="10">
        <v>10</v>
      </c>
      <c r="E106" s="17"/>
      <c r="F106" s="28">
        <f>ROUND(D106*E106,2)</f>
        <v>0</v>
      </c>
      <c r="G106" s="29">
        <v>0.23</v>
      </c>
      <c r="H106" s="28">
        <f>ROUND(F106*(1+G106),2)</f>
        <v>0</v>
      </c>
    </row>
    <row r="107" spans="1:8" ht="153" customHeight="1" x14ac:dyDescent="0.3">
      <c r="A107" s="14">
        <v>2</v>
      </c>
      <c r="B107" s="15" t="s">
        <v>92</v>
      </c>
      <c r="C107" s="64" t="s">
        <v>13</v>
      </c>
      <c r="D107" s="10">
        <v>50</v>
      </c>
      <c r="E107" s="17"/>
      <c r="F107" s="28">
        <f>ROUND(D107*E107,2)</f>
        <v>0</v>
      </c>
      <c r="G107" s="29">
        <v>0.23</v>
      </c>
      <c r="H107" s="28">
        <f>ROUND(F107*(1+G107),2)</f>
        <v>0</v>
      </c>
    </row>
    <row r="108" spans="1:8" x14ac:dyDescent="0.25">
      <c r="A108" s="82" t="s">
        <v>93</v>
      </c>
      <c r="B108" s="82"/>
      <c r="C108" s="82"/>
      <c r="D108" s="82"/>
      <c r="E108" s="83"/>
      <c r="F108" s="35">
        <f>SUM(F106:F107)</f>
        <v>0</v>
      </c>
      <c r="G108" s="36"/>
      <c r="H108" s="35">
        <f>SUM(H106:H107)</f>
        <v>0</v>
      </c>
    </row>
    <row r="109" spans="1:8" x14ac:dyDescent="0.25">
      <c r="A109" s="33"/>
      <c r="B109" s="33"/>
      <c r="C109" s="33"/>
      <c r="D109" s="33"/>
      <c r="E109" s="33"/>
      <c r="F109" s="34"/>
      <c r="G109" s="36"/>
      <c r="H109" s="34"/>
    </row>
    <row r="110" spans="1:8" x14ac:dyDescent="0.25">
      <c r="A110" s="33"/>
      <c r="B110" s="33"/>
      <c r="C110" s="33"/>
      <c r="D110" s="33"/>
      <c r="E110" s="33"/>
      <c r="F110" s="34"/>
      <c r="G110" s="36"/>
      <c r="H110" s="34"/>
    </row>
    <row r="111" spans="1:8" x14ac:dyDescent="0.25">
      <c r="A111" s="37"/>
      <c r="B111" s="61" t="s">
        <v>64</v>
      </c>
      <c r="C111" s="38"/>
      <c r="D111" s="37"/>
      <c r="E111" s="39"/>
      <c r="F111" s="34"/>
      <c r="G111" s="36"/>
      <c r="H111" s="34"/>
    </row>
    <row r="112" spans="1:8" ht="41.25" customHeight="1" x14ac:dyDescent="0.25">
      <c r="A112" s="1"/>
      <c r="B112" s="88" t="s">
        <v>90</v>
      </c>
      <c r="C112" s="88"/>
      <c r="D112" s="88"/>
      <c r="E112" s="88"/>
      <c r="F112" s="88"/>
      <c r="G112" s="88"/>
      <c r="H112" s="88"/>
    </row>
    <row r="113" spans="1:8" ht="51" x14ac:dyDescent="0.25">
      <c r="A113" s="10" t="s">
        <v>4</v>
      </c>
      <c r="B113" s="11" t="s">
        <v>5</v>
      </c>
      <c r="C113" s="10" t="s">
        <v>6</v>
      </c>
      <c r="D113" s="10" t="s">
        <v>7</v>
      </c>
      <c r="E113" s="11" t="s">
        <v>8</v>
      </c>
      <c r="F113" s="11" t="s">
        <v>9</v>
      </c>
      <c r="G113" s="11" t="s">
        <v>10</v>
      </c>
      <c r="H113" s="11" t="s">
        <v>11</v>
      </c>
    </row>
    <row r="114" spans="1:8" x14ac:dyDescent="0.25">
      <c r="A114" s="12">
        <v>1</v>
      </c>
      <c r="B114" s="13">
        <v>2</v>
      </c>
      <c r="C114" s="12">
        <v>3</v>
      </c>
      <c r="D114" s="12">
        <v>4</v>
      </c>
      <c r="E114" s="12">
        <v>5</v>
      </c>
      <c r="F114" s="12">
        <v>6</v>
      </c>
      <c r="G114" s="12">
        <v>7</v>
      </c>
      <c r="H114" s="12">
        <v>8</v>
      </c>
    </row>
    <row r="115" spans="1:8" ht="65.45" customHeight="1" x14ac:dyDescent="0.25">
      <c r="A115" s="14">
        <v>1</v>
      </c>
      <c r="B115" s="15" t="s">
        <v>27</v>
      </c>
      <c r="C115" s="16" t="s">
        <v>12</v>
      </c>
      <c r="D115" s="14">
        <v>1</v>
      </c>
      <c r="E115" s="17">
        <v>0</v>
      </c>
      <c r="F115" s="18">
        <f>ROUND(D115*E115,2)</f>
        <v>0</v>
      </c>
      <c r="G115" s="19">
        <v>0.23</v>
      </c>
      <c r="H115" s="18">
        <f>ROUND(F115*(1+G115),2)</f>
        <v>0</v>
      </c>
    </row>
    <row r="116" spans="1:8" ht="51.75" x14ac:dyDescent="0.25">
      <c r="A116" s="78">
        <v>2</v>
      </c>
      <c r="B116" s="20" t="s">
        <v>28</v>
      </c>
      <c r="C116" s="56" t="s">
        <v>12</v>
      </c>
      <c r="D116" s="57">
        <v>1</v>
      </c>
      <c r="E116" s="58">
        <f>E117+E118</f>
        <v>0</v>
      </c>
      <c r="F116" s="48">
        <f>F117+F118</f>
        <v>0</v>
      </c>
      <c r="G116" s="59">
        <v>0.23</v>
      </c>
      <c r="H116" s="48">
        <f>H117+H118</f>
        <v>0</v>
      </c>
    </row>
    <row r="117" spans="1:8" x14ac:dyDescent="0.25">
      <c r="A117" s="79"/>
      <c r="B117" s="20" t="s">
        <v>29</v>
      </c>
      <c r="C117" s="16" t="s">
        <v>12</v>
      </c>
      <c r="D117" s="14">
        <v>1</v>
      </c>
      <c r="E117" s="17">
        <v>0</v>
      </c>
      <c r="F117" s="18">
        <f t="shared" ref="F117:F118" si="12">ROUND(D117*E117,2)</f>
        <v>0</v>
      </c>
      <c r="G117" s="19">
        <v>0.23</v>
      </c>
      <c r="H117" s="18">
        <f t="shared" ref="H117:H118" si="13">ROUND(F117*(1+G117),2)</f>
        <v>0</v>
      </c>
    </row>
    <row r="118" spans="1:8" x14ac:dyDescent="0.25">
      <c r="A118" s="80"/>
      <c r="B118" s="20" t="s">
        <v>30</v>
      </c>
      <c r="C118" s="16" t="s">
        <v>12</v>
      </c>
      <c r="D118" s="14">
        <v>1</v>
      </c>
      <c r="E118" s="17">
        <v>0</v>
      </c>
      <c r="F118" s="18">
        <f t="shared" si="12"/>
        <v>0</v>
      </c>
      <c r="G118" s="19">
        <v>0.23</v>
      </c>
      <c r="H118" s="18">
        <f t="shared" si="13"/>
        <v>0</v>
      </c>
    </row>
    <row r="119" spans="1:8" x14ac:dyDescent="0.25">
      <c r="A119" s="14">
        <v>3</v>
      </c>
      <c r="B119" s="20" t="s">
        <v>26</v>
      </c>
      <c r="C119" s="16" t="s">
        <v>12</v>
      </c>
      <c r="D119" s="14">
        <v>1</v>
      </c>
      <c r="E119" s="17">
        <v>0</v>
      </c>
      <c r="F119" s="18">
        <f>ROUND(D119*E119,2)</f>
        <v>0</v>
      </c>
      <c r="G119" s="19">
        <v>0.23</v>
      </c>
      <c r="H119" s="18">
        <f>ROUND(F119*(1+G119),2)</f>
        <v>0</v>
      </c>
    </row>
    <row r="120" spans="1:8" ht="57" customHeight="1" x14ac:dyDescent="0.25">
      <c r="A120" s="14">
        <v>4</v>
      </c>
      <c r="B120" s="21" t="s">
        <v>31</v>
      </c>
      <c r="C120" s="16" t="s">
        <v>12</v>
      </c>
      <c r="D120" s="14">
        <v>1</v>
      </c>
      <c r="E120" s="17">
        <v>0</v>
      </c>
      <c r="F120" s="18">
        <f>ROUND(D120*E120,2)</f>
        <v>0</v>
      </c>
      <c r="G120" s="19">
        <v>0.23</v>
      </c>
      <c r="H120" s="18">
        <f>ROUND(F120*(1+G120),2)</f>
        <v>0</v>
      </c>
    </row>
    <row r="121" spans="1:8" ht="15.75" thickBot="1" x14ac:dyDescent="0.3">
      <c r="A121" s="1"/>
      <c r="B121" s="22"/>
      <c r="C121" s="23"/>
      <c r="D121" s="23"/>
      <c r="E121" s="24" t="s">
        <v>65</v>
      </c>
      <c r="F121" s="25">
        <f>F115+F116+F119+F120</f>
        <v>0</v>
      </c>
      <c r="G121" s="1"/>
      <c r="H121" s="25">
        <f>H115+H116+H119+H120</f>
        <v>0</v>
      </c>
    </row>
    <row r="122" spans="1:8" x14ac:dyDescent="0.25">
      <c r="A122" s="37"/>
      <c r="B122" s="61"/>
      <c r="C122" s="38"/>
      <c r="D122" s="37"/>
      <c r="E122" s="39"/>
      <c r="F122" s="34"/>
      <c r="G122" s="36"/>
      <c r="H122" s="34"/>
    </row>
    <row r="123" spans="1:8" x14ac:dyDescent="0.25">
      <c r="A123" s="37"/>
      <c r="B123" s="61"/>
      <c r="C123" s="38"/>
      <c r="D123" s="37"/>
      <c r="E123" s="39"/>
      <c r="F123" s="34"/>
      <c r="G123" s="36"/>
      <c r="H123" s="34"/>
    </row>
    <row r="124" spans="1:8" x14ac:dyDescent="0.25">
      <c r="A124" s="37"/>
      <c r="B124" s="61"/>
      <c r="C124" s="38"/>
      <c r="D124" s="37"/>
      <c r="E124" s="39"/>
      <c r="F124" s="34"/>
      <c r="G124" s="36"/>
      <c r="H124" s="34"/>
    </row>
    <row r="125" spans="1:8" ht="15" customHeight="1" x14ac:dyDescent="0.25">
      <c r="A125" s="81" t="s">
        <v>66</v>
      </c>
      <c r="B125" s="81"/>
      <c r="C125" s="81"/>
      <c r="D125" s="81"/>
      <c r="E125" s="81"/>
      <c r="F125" s="81"/>
      <c r="G125" s="81"/>
      <c r="H125" s="81"/>
    </row>
    <row r="126" spans="1:8" ht="51" x14ac:dyDescent="0.25">
      <c r="A126" s="10" t="s">
        <v>4</v>
      </c>
      <c r="B126" s="11" t="s">
        <v>5</v>
      </c>
      <c r="C126" s="10" t="s">
        <v>6</v>
      </c>
      <c r="D126" s="10" t="s">
        <v>7</v>
      </c>
      <c r="E126" s="11" t="s">
        <v>8</v>
      </c>
      <c r="F126" s="11" t="s">
        <v>9</v>
      </c>
      <c r="G126" s="11" t="s">
        <v>10</v>
      </c>
      <c r="H126" s="11" t="s">
        <v>11</v>
      </c>
    </row>
    <row r="127" spans="1:8" x14ac:dyDescent="0.25">
      <c r="A127" s="12">
        <v>1</v>
      </c>
      <c r="B127" s="13">
        <v>2</v>
      </c>
      <c r="C127" s="12">
        <v>3</v>
      </c>
      <c r="D127" s="12">
        <v>4</v>
      </c>
      <c r="E127" s="12">
        <v>5</v>
      </c>
      <c r="F127" s="12">
        <v>6</v>
      </c>
      <c r="G127" s="12">
        <v>7</v>
      </c>
      <c r="H127" s="12">
        <v>8</v>
      </c>
    </row>
    <row r="128" spans="1:8" ht="39" x14ac:dyDescent="0.25">
      <c r="A128" s="14">
        <v>1</v>
      </c>
      <c r="B128" s="15" t="s">
        <v>94</v>
      </c>
      <c r="C128" s="26" t="s">
        <v>15</v>
      </c>
      <c r="D128" s="10">
        <v>1</v>
      </c>
      <c r="E128" s="27"/>
      <c r="F128" s="28">
        <f>ROUND(D128*E128,2)</f>
        <v>0</v>
      </c>
      <c r="G128" s="29">
        <v>0.23</v>
      </c>
      <c r="H128" s="28">
        <f>ROUND(F128*(1+G128),2)</f>
        <v>0</v>
      </c>
    </row>
    <row r="129" spans="1:8" ht="64.5" x14ac:dyDescent="0.25">
      <c r="A129" s="14">
        <v>2</v>
      </c>
      <c r="B129" s="40" t="s">
        <v>57</v>
      </c>
      <c r="C129" s="14" t="s">
        <v>14</v>
      </c>
      <c r="D129" s="14">
        <v>350</v>
      </c>
      <c r="E129" s="17"/>
      <c r="F129" s="41">
        <f t="shared" ref="F129:F130" si="14">ROUND(D129*E129,2)</f>
        <v>0</v>
      </c>
      <c r="G129" s="42">
        <v>0.23</v>
      </c>
      <c r="H129" s="41">
        <f t="shared" ref="H129:H130" si="15">ROUND(F129*(1+G129),2)</f>
        <v>0</v>
      </c>
    </row>
    <row r="130" spans="1:8" ht="64.5" x14ac:dyDescent="0.25">
      <c r="A130" s="14">
        <v>3</v>
      </c>
      <c r="B130" s="40" t="s">
        <v>58</v>
      </c>
      <c r="C130" s="14" t="s">
        <v>14</v>
      </c>
      <c r="D130" s="14">
        <v>350</v>
      </c>
      <c r="E130" s="17"/>
      <c r="F130" s="41">
        <f t="shared" si="14"/>
        <v>0</v>
      </c>
      <c r="G130" s="42">
        <v>0.23</v>
      </c>
      <c r="H130" s="41">
        <f t="shared" si="15"/>
        <v>0</v>
      </c>
    </row>
    <row r="131" spans="1:8" ht="64.5" x14ac:dyDescent="0.25">
      <c r="A131" s="14">
        <v>4</v>
      </c>
      <c r="B131" s="40" t="s">
        <v>73</v>
      </c>
      <c r="C131" s="14" t="s">
        <v>14</v>
      </c>
      <c r="D131" s="14">
        <v>10</v>
      </c>
      <c r="E131" s="17"/>
      <c r="F131" s="41">
        <f>ROUND(D131*E131,2)</f>
        <v>0</v>
      </c>
      <c r="G131" s="42">
        <v>0.23</v>
      </c>
      <c r="H131" s="41">
        <f>ROUND(F131*(1+G131),2)</f>
        <v>0</v>
      </c>
    </row>
    <row r="132" spans="1:8" ht="64.5" x14ac:dyDescent="0.25">
      <c r="A132" s="14">
        <v>5</v>
      </c>
      <c r="B132" s="40" t="s">
        <v>74</v>
      </c>
      <c r="C132" s="14" t="s">
        <v>14</v>
      </c>
      <c r="D132" s="14">
        <v>4</v>
      </c>
      <c r="E132" s="17"/>
      <c r="F132" s="41">
        <f t="shared" ref="F132:F133" si="16">ROUND(D132*E132,2)</f>
        <v>0</v>
      </c>
      <c r="G132" s="42">
        <v>0.23</v>
      </c>
      <c r="H132" s="41">
        <f t="shared" ref="H132:H133" si="17">ROUND(F132*(1+G132),2)</f>
        <v>0</v>
      </c>
    </row>
    <row r="133" spans="1:8" ht="77.25" x14ac:dyDescent="0.25">
      <c r="A133" s="14">
        <v>6</v>
      </c>
      <c r="B133" s="40" t="s">
        <v>75</v>
      </c>
      <c r="C133" s="14" t="s">
        <v>14</v>
      </c>
      <c r="D133" s="14">
        <v>4</v>
      </c>
      <c r="E133" s="17"/>
      <c r="F133" s="41">
        <f t="shared" si="16"/>
        <v>0</v>
      </c>
      <c r="G133" s="42">
        <v>0.23</v>
      </c>
      <c r="H133" s="41">
        <f t="shared" si="17"/>
        <v>0</v>
      </c>
    </row>
    <row r="134" spans="1:8" ht="64.5" x14ac:dyDescent="0.25">
      <c r="A134" s="14">
        <v>7</v>
      </c>
      <c r="B134" s="40" t="s">
        <v>76</v>
      </c>
      <c r="C134" s="43" t="s">
        <v>14</v>
      </c>
      <c r="D134" s="14">
        <v>1</v>
      </c>
      <c r="E134" s="17"/>
      <c r="F134" s="41">
        <f>ROUND(D134*E134,2)</f>
        <v>0</v>
      </c>
      <c r="G134" s="42">
        <v>0.23</v>
      </c>
      <c r="H134" s="41">
        <f>ROUND(F134*(1+G134),2)</f>
        <v>0</v>
      </c>
    </row>
    <row r="135" spans="1:8" ht="90" x14ac:dyDescent="0.25">
      <c r="A135" s="14">
        <v>8</v>
      </c>
      <c r="B135" s="40" t="s">
        <v>77</v>
      </c>
      <c r="C135" s="11" t="s">
        <v>14</v>
      </c>
      <c r="D135" s="10">
        <v>1</v>
      </c>
      <c r="E135" s="17"/>
      <c r="F135" s="44">
        <f t="shared" ref="F135:F138" si="18">ROUND(D135*E135,2)</f>
        <v>0</v>
      </c>
      <c r="G135" s="45">
        <v>0.23</v>
      </c>
      <c r="H135" s="44">
        <f t="shared" ref="H135:H138" si="19">ROUND(F135*(1+G135),2)</f>
        <v>0</v>
      </c>
    </row>
    <row r="136" spans="1:8" ht="90" x14ac:dyDescent="0.25">
      <c r="A136" s="14">
        <v>9</v>
      </c>
      <c r="B136" s="40" t="s">
        <v>78</v>
      </c>
      <c r="C136" s="11" t="s">
        <v>14</v>
      </c>
      <c r="D136" s="10">
        <v>1</v>
      </c>
      <c r="E136" s="17"/>
      <c r="F136" s="44">
        <f t="shared" si="18"/>
        <v>0</v>
      </c>
      <c r="G136" s="45">
        <v>0.23</v>
      </c>
      <c r="H136" s="44">
        <f t="shared" si="19"/>
        <v>0</v>
      </c>
    </row>
    <row r="137" spans="1:8" ht="64.5" x14ac:dyDescent="0.25">
      <c r="A137" s="14">
        <v>10</v>
      </c>
      <c r="B137" s="40" t="s">
        <v>79</v>
      </c>
      <c r="C137" s="43" t="s">
        <v>14</v>
      </c>
      <c r="D137" s="14">
        <v>10</v>
      </c>
      <c r="E137" s="17"/>
      <c r="F137" s="41">
        <f t="shared" si="18"/>
        <v>0</v>
      </c>
      <c r="G137" s="42">
        <v>0.23</v>
      </c>
      <c r="H137" s="41">
        <f t="shared" si="19"/>
        <v>0</v>
      </c>
    </row>
    <row r="138" spans="1:8" ht="64.5" x14ac:dyDescent="0.25">
      <c r="A138" s="14">
        <v>11</v>
      </c>
      <c r="B138" s="15" t="s">
        <v>80</v>
      </c>
      <c r="C138" s="43" t="s">
        <v>15</v>
      </c>
      <c r="D138" s="14">
        <v>1</v>
      </c>
      <c r="E138" s="17"/>
      <c r="F138" s="41">
        <f t="shared" si="18"/>
        <v>0</v>
      </c>
      <c r="G138" s="42">
        <v>0.23</v>
      </c>
      <c r="H138" s="41">
        <f t="shared" si="19"/>
        <v>0</v>
      </c>
    </row>
    <row r="139" spans="1:8" ht="15.75" thickBot="1" x14ac:dyDescent="0.3">
      <c r="A139" s="1"/>
      <c r="B139" s="22"/>
      <c r="C139" s="23"/>
      <c r="D139" s="23"/>
      <c r="E139" s="46" t="s">
        <v>95</v>
      </c>
      <c r="F139" s="25">
        <f>SUM(F128:F138)</f>
        <v>0</v>
      </c>
      <c r="G139" s="1"/>
      <c r="H139" s="25">
        <f>SUM(H128:H138)</f>
        <v>0</v>
      </c>
    </row>
    <row r="140" spans="1:8" ht="15.75" thickBot="1" x14ac:dyDescent="0.3">
      <c r="A140" s="75" t="s">
        <v>16</v>
      </c>
      <c r="B140" s="75"/>
      <c r="C140" s="75"/>
      <c r="D140" s="75"/>
      <c r="E140" s="76"/>
      <c r="F140" s="47"/>
      <c r="G140" s="36"/>
      <c r="H140" s="47"/>
    </row>
    <row r="141" spans="1:8" x14ac:dyDescent="0.25">
      <c r="A141" s="37"/>
      <c r="B141" s="61"/>
      <c r="C141" s="38"/>
      <c r="D141" s="37"/>
      <c r="E141" s="39"/>
      <c r="F141" s="34"/>
      <c r="G141" s="36"/>
      <c r="H141" s="34"/>
    </row>
    <row r="142" spans="1:8" x14ac:dyDescent="0.25">
      <c r="A142" s="37"/>
      <c r="B142" s="61"/>
      <c r="C142" s="38"/>
      <c r="D142" s="37"/>
      <c r="E142" s="39"/>
      <c r="F142" s="34"/>
      <c r="G142" s="36"/>
      <c r="H142" s="34"/>
    </row>
    <row r="143" spans="1:8" ht="35.25" customHeight="1" x14ac:dyDescent="0.25">
      <c r="A143" s="1"/>
      <c r="B143" s="77" t="s">
        <v>81</v>
      </c>
      <c r="C143" s="77"/>
      <c r="D143" s="77"/>
      <c r="E143" s="77"/>
      <c r="F143" s="77"/>
      <c r="G143" s="77"/>
      <c r="H143" s="1"/>
    </row>
    <row r="144" spans="1:8" ht="51" x14ac:dyDescent="0.25">
      <c r="A144" s="10" t="s">
        <v>4</v>
      </c>
      <c r="B144" s="11" t="s">
        <v>5</v>
      </c>
      <c r="C144" s="10" t="s">
        <v>6</v>
      </c>
      <c r="D144" s="10" t="s">
        <v>7</v>
      </c>
      <c r="E144" s="11" t="s">
        <v>8</v>
      </c>
      <c r="F144" s="11" t="s">
        <v>9</v>
      </c>
      <c r="G144" s="11" t="s">
        <v>10</v>
      </c>
      <c r="H144" s="11" t="s">
        <v>11</v>
      </c>
    </row>
    <row r="145" spans="1:8" x14ac:dyDescent="0.25">
      <c r="A145" s="12">
        <v>1</v>
      </c>
      <c r="B145" s="13">
        <v>2</v>
      </c>
      <c r="C145" s="12">
        <v>3</v>
      </c>
      <c r="D145" s="12">
        <v>4</v>
      </c>
      <c r="E145" s="12">
        <v>5</v>
      </c>
      <c r="F145" s="12">
        <v>6</v>
      </c>
      <c r="G145" s="12">
        <v>7</v>
      </c>
      <c r="H145" s="12">
        <v>8</v>
      </c>
    </row>
    <row r="146" spans="1:8" ht="51.75" x14ac:dyDescent="0.25">
      <c r="A146" s="14">
        <v>1</v>
      </c>
      <c r="B146" s="62" t="s">
        <v>82</v>
      </c>
      <c r="C146" s="26">
        <v>1</v>
      </c>
      <c r="D146" s="10">
        <v>300</v>
      </c>
      <c r="E146" s="27"/>
      <c r="F146" s="28">
        <f>ROUND(D146*E146,2)</f>
        <v>0</v>
      </c>
      <c r="G146" s="29">
        <v>0.23</v>
      </c>
      <c r="H146" s="28">
        <f>ROUND(F146*(1+G146),2)</f>
        <v>0</v>
      </c>
    </row>
    <row r="147" spans="1:8" ht="15.75" thickBot="1" x14ac:dyDescent="0.3">
      <c r="A147" s="1"/>
      <c r="B147" s="22"/>
      <c r="C147" s="23"/>
      <c r="D147" s="23"/>
      <c r="E147" s="24" t="s">
        <v>68</v>
      </c>
      <c r="F147" s="25">
        <f>SUM(F146:F146)</f>
        <v>0</v>
      </c>
      <c r="G147" s="1"/>
      <c r="H147" s="25">
        <f>SUM(H146:H146)</f>
        <v>0</v>
      </c>
    </row>
    <row r="148" spans="1:8" ht="15" customHeight="1" x14ac:dyDescent="0.25">
      <c r="A148" s="74"/>
      <c r="B148" s="74"/>
      <c r="C148" s="74"/>
      <c r="D148" s="74"/>
      <c r="E148" s="74"/>
      <c r="F148" s="74"/>
      <c r="G148" s="74"/>
      <c r="H148" s="74"/>
    </row>
    <row r="149" spans="1:8" ht="30" customHeight="1" x14ac:dyDescent="0.25">
      <c r="A149" s="89" t="s">
        <v>83</v>
      </c>
      <c r="B149" s="89"/>
      <c r="C149" s="89"/>
      <c r="D149" s="89"/>
      <c r="E149" s="89"/>
      <c r="F149" s="89"/>
      <c r="G149" s="89"/>
      <c r="H149" s="89"/>
    </row>
    <row r="150" spans="1:8" ht="30" customHeight="1" x14ac:dyDescent="0.25">
      <c r="A150" s="63"/>
      <c r="B150" s="63"/>
      <c r="C150" s="63"/>
      <c r="D150" s="63"/>
      <c r="E150" s="63"/>
      <c r="F150" s="63"/>
      <c r="G150" s="63"/>
      <c r="H150" s="63"/>
    </row>
    <row r="151" spans="1:8" ht="30" customHeight="1" x14ac:dyDescent="0.25">
      <c r="A151" s="63"/>
      <c r="B151" s="63"/>
      <c r="C151" s="63"/>
      <c r="D151" s="63"/>
      <c r="E151" s="63"/>
      <c r="F151" s="63"/>
      <c r="G151" s="63"/>
      <c r="H151" s="63"/>
    </row>
    <row r="152" spans="1:8" x14ac:dyDescent="0.25">
      <c r="A152" s="1"/>
      <c r="B152" s="4"/>
      <c r="C152" s="1"/>
      <c r="D152" s="1"/>
      <c r="E152" s="1"/>
      <c r="F152" s="1"/>
      <c r="G152" s="1"/>
      <c r="H152" s="1"/>
    </row>
    <row r="153" spans="1:8" ht="39.6" customHeight="1" x14ac:dyDescent="0.25">
      <c r="A153" s="1"/>
      <c r="B153" s="90" t="s">
        <v>67</v>
      </c>
      <c r="C153" s="91"/>
      <c r="D153" s="91"/>
      <c r="E153" s="92"/>
      <c r="F153" s="48">
        <f>F25+F41+F34+F108+F57+F72+F81+F100</f>
        <v>0</v>
      </c>
      <c r="G153" s="1"/>
      <c r="H153" s="48">
        <f>H25+H34+H108+H41+H57+H72+H81+H100</f>
        <v>0</v>
      </c>
    </row>
    <row r="154" spans="1:8" x14ac:dyDescent="0.25">
      <c r="A154" s="1"/>
      <c r="B154" s="93" t="s">
        <v>17</v>
      </c>
      <c r="C154" s="94"/>
      <c r="D154" s="94"/>
      <c r="E154" s="95"/>
      <c r="F154" s="18">
        <f>SUM(F58+F73+F82)</f>
        <v>0</v>
      </c>
      <c r="G154" s="1"/>
      <c r="H154" s="18">
        <f>SUM(H58+H73)</f>
        <v>0</v>
      </c>
    </row>
    <row r="155" spans="1:8" x14ac:dyDescent="0.25">
      <c r="A155" s="1"/>
      <c r="B155" s="38"/>
      <c r="C155" s="38"/>
      <c r="D155" s="38"/>
      <c r="E155" s="38"/>
      <c r="F155" s="34"/>
      <c r="G155" s="1"/>
      <c r="H155" s="34"/>
    </row>
    <row r="156" spans="1:8" ht="29.25" customHeight="1" x14ac:dyDescent="0.25">
      <c r="A156" s="1"/>
      <c r="B156" s="90" t="s">
        <v>85</v>
      </c>
      <c r="C156" s="91"/>
      <c r="D156" s="91"/>
      <c r="E156" s="92"/>
      <c r="F156" s="48">
        <f>F139+F147+F121</f>
        <v>0</v>
      </c>
      <c r="G156" s="1"/>
      <c r="H156" s="48">
        <f>H139+H147+H121</f>
        <v>0</v>
      </c>
    </row>
    <row r="157" spans="1:8" x14ac:dyDescent="0.25">
      <c r="A157" s="1"/>
      <c r="B157" s="93" t="s">
        <v>17</v>
      </c>
      <c r="C157" s="94"/>
      <c r="D157" s="94"/>
      <c r="E157" s="95"/>
      <c r="F157" s="18">
        <f>SUM(F140)</f>
        <v>0</v>
      </c>
      <c r="G157" s="1"/>
      <c r="H157" s="18">
        <f>SUM(H140)</f>
        <v>0</v>
      </c>
    </row>
    <row r="158" spans="1:8" x14ac:dyDescent="0.25">
      <c r="A158" s="1"/>
      <c r="B158" s="38"/>
      <c r="C158" s="38"/>
      <c r="D158" s="38"/>
      <c r="E158" s="38"/>
      <c r="F158" s="34"/>
      <c r="G158" s="1"/>
      <c r="H158" s="34"/>
    </row>
    <row r="159" spans="1:8" x14ac:dyDescent="0.25">
      <c r="A159" s="1"/>
      <c r="B159" s="38"/>
      <c r="C159" s="38"/>
      <c r="D159" s="38"/>
      <c r="E159" s="38"/>
      <c r="F159" s="34"/>
      <c r="G159" s="1"/>
      <c r="H159" s="34"/>
    </row>
    <row r="160" spans="1:8" x14ac:dyDescent="0.25">
      <c r="A160" s="1"/>
      <c r="B160" s="38"/>
      <c r="C160" s="38"/>
      <c r="D160" s="38"/>
      <c r="E160" s="38"/>
      <c r="F160" s="34"/>
      <c r="G160" s="1"/>
      <c r="H160" s="34"/>
    </row>
    <row r="161" spans="1:8" x14ac:dyDescent="0.25">
      <c r="A161" s="1"/>
      <c r="B161" s="89" t="s">
        <v>18</v>
      </c>
      <c r="C161" s="89"/>
      <c r="D161" s="89"/>
      <c r="E161" s="89"/>
      <c r="F161" s="89"/>
      <c r="G161" s="89"/>
      <c r="H161" s="89"/>
    </row>
    <row r="162" spans="1:8" ht="30" customHeight="1" x14ac:dyDescent="0.25">
      <c r="A162" s="1"/>
      <c r="B162" s="49" t="s">
        <v>19</v>
      </c>
      <c r="C162" s="50">
        <f>F153</f>
        <v>0</v>
      </c>
      <c r="D162" s="51" t="s">
        <v>20</v>
      </c>
      <c r="E162" s="84"/>
      <c r="F162" s="85"/>
      <c r="G162" s="85"/>
      <c r="H162" s="86"/>
    </row>
    <row r="163" spans="1:8" ht="30" customHeight="1" x14ac:dyDescent="0.25">
      <c r="A163" s="1"/>
      <c r="B163" s="49" t="s">
        <v>21</v>
      </c>
      <c r="C163" s="50">
        <f>H153-F153</f>
        <v>0</v>
      </c>
      <c r="D163" s="51" t="s">
        <v>20</v>
      </c>
      <c r="E163" s="84"/>
      <c r="F163" s="85"/>
      <c r="G163" s="85"/>
      <c r="H163" s="86"/>
    </row>
    <row r="164" spans="1:8" ht="30" customHeight="1" x14ac:dyDescent="0.25">
      <c r="A164" s="1"/>
      <c r="B164" s="49" t="s">
        <v>22</v>
      </c>
      <c r="C164" s="50">
        <f>H153</f>
        <v>0</v>
      </c>
      <c r="D164" s="51" t="s">
        <v>20</v>
      </c>
      <c r="E164" s="84"/>
      <c r="F164" s="85"/>
      <c r="G164" s="85"/>
      <c r="H164" s="86"/>
    </row>
    <row r="165" spans="1:8" x14ac:dyDescent="0.25">
      <c r="A165" s="1"/>
      <c r="B165" s="31"/>
      <c r="C165" s="32"/>
      <c r="D165" s="32"/>
      <c r="E165" s="32"/>
      <c r="F165" s="32"/>
      <c r="G165" s="32"/>
      <c r="H165" s="32"/>
    </row>
    <row r="166" spans="1:8" x14ac:dyDescent="0.25">
      <c r="A166" s="1"/>
      <c r="B166" s="31"/>
      <c r="C166" s="32"/>
      <c r="D166" s="32"/>
      <c r="E166" s="32"/>
      <c r="F166" s="87" t="s">
        <v>23</v>
      </c>
      <c r="G166" s="87"/>
      <c r="H166" s="87"/>
    </row>
    <row r="167" spans="1:8" x14ac:dyDescent="0.25">
      <c r="A167" s="1"/>
      <c r="B167" s="4"/>
      <c r="C167" s="1"/>
      <c r="D167" s="1"/>
      <c r="E167" s="1"/>
      <c r="F167" s="87"/>
      <c r="G167" s="87"/>
      <c r="H167" s="87"/>
    </row>
    <row r="168" spans="1:8" x14ac:dyDescent="0.25">
      <c r="A168" s="1"/>
      <c r="B168" s="4"/>
      <c r="C168" s="1"/>
      <c r="D168" s="1"/>
      <c r="E168" s="1"/>
      <c r="F168" s="87"/>
      <c r="G168" s="87"/>
      <c r="H168" s="87"/>
    </row>
    <row r="169" spans="1:8" x14ac:dyDescent="0.25">
      <c r="A169" s="1"/>
      <c r="B169" s="4"/>
      <c r="C169" s="1"/>
      <c r="D169" s="1"/>
      <c r="E169" s="52" t="s">
        <v>24</v>
      </c>
      <c r="F169" s="87"/>
      <c r="G169" s="87"/>
      <c r="H169" s="87"/>
    </row>
    <row r="170" spans="1:8" x14ac:dyDescent="0.25">
      <c r="A170" s="1"/>
      <c r="B170" s="4"/>
      <c r="C170" s="1"/>
      <c r="D170" s="1"/>
      <c r="E170" s="1"/>
      <c r="F170" s="53" t="s">
        <v>25</v>
      </c>
      <c r="G170" s="54"/>
      <c r="H170" s="54"/>
    </row>
  </sheetData>
  <mergeCells count="32">
    <mergeCell ref="F166:H169"/>
    <mergeCell ref="B16:H16"/>
    <mergeCell ref="A149:H149"/>
    <mergeCell ref="B153:E153"/>
    <mergeCell ref="B154:E154"/>
    <mergeCell ref="B161:H161"/>
    <mergeCell ref="B157:E157"/>
    <mergeCell ref="A125:H125"/>
    <mergeCell ref="A140:E140"/>
    <mergeCell ref="B143:G143"/>
    <mergeCell ref="B156:E156"/>
    <mergeCell ref="A58:E58"/>
    <mergeCell ref="A62:H62"/>
    <mergeCell ref="A73:E73"/>
    <mergeCell ref="B112:H112"/>
    <mergeCell ref="A116:A118"/>
    <mergeCell ref="A148:H148"/>
    <mergeCell ref="A108:E108"/>
    <mergeCell ref="E162:H162"/>
    <mergeCell ref="E163:H163"/>
    <mergeCell ref="E164:H164"/>
    <mergeCell ref="B2:C5"/>
    <mergeCell ref="A11:H11"/>
    <mergeCell ref="B14:H14"/>
    <mergeCell ref="B30:G30"/>
    <mergeCell ref="B103:G103"/>
    <mergeCell ref="A82:E82"/>
    <mergeCell ref="B95:G95"/>
    <mergeCell ref="A20:A22"/>
    <mergeCell ref="B37:G37"/>
    <mergeCell ref="A44:H44"/>
    <mergeCell ref="B77:G77"/>
  </mergeCells>
  <pageMargins left="0.7" right="0.7" top="0.75" bottom="0.75" header="0.3" footer="0.3"/>
  <pageSetup paperSize="9" orientation="portrait" r:id="rId1"/>
  <ignoredErrors>
    <ignoredError sqref="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Piech Dorota</dc:creator>
  <cp:lastModifiedBy>Piech Dorota</cp:lastModifiedBy>
  <cp:lastPrinted>2022-01-04T10:39:11Z</cp:lastPrinted>
  <dcterms:created xsi:type="dcterms:W3CDTF">2021-12-31T08:27:20Z</dcterms:created>
  <dcterms:modified xsi:type="dcterms:W3CDTF">2022-01-17T11:58:53Z</dcterms:modified>
</cp:coreProperties>
</file>